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organT\Water Quality\"/>
    </mc:Choice>
  </mc:AlternateContent>
  <xr:revisionPtr revIDLastSave="0" documentId="8_{9A6DF655-C1CB-497F-A403-8C36A40160C3}" xr6:coauthVersionLast="36" xr6:coauthVersionMax="36" xr10:uidLastSave="{00000000-0000-0000-0000-000000000000}"/>
  <bookViews>
    <workbookView xWindow="0" yWindow="0" windowWidth="28800" windowHeight="12230" xr2:uid="{AD7C94B5-0A6C-4CA5-AD33-7DC2AD6B8040}"/>
  </bookViews>
  <sheets>
    <sheet name="7-6-21 Results" sheetId="1" r:id="rId1"/>
    <sheet name="4-26-21 Results" sheetId="2" r:id="rId2"/>
    <sheet name="6-24-20 Results" sheetId="3" r:id="rId3"/>
    <sheet name="INFO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3" l="1"/>
  <c r="Y9" i="2"/>
  <c r="H9" i="3"/>
  <c r="H27" i="1" l="1"/>
  <c r="AB27" i="1" s="1"/>
  <c r="H26" i="1"/>
  <c r="AB26" i="1" s="1"/>
  <c r="H25" i="1"/>
  <c r="AB25" i="1" s="1"/>
  <c r="H23" i="1"/>
  <c r="AB23" i="1" s="1"/>
  <c r="H22" i="1"/>
  <c r="AB22" i="1" s="1"/>
  <c r="H21" i="1"/>
  <c r="AB21" i="1" s="1"/>
  <c r="H20" i="1"/>
  <c r="AB20" i="1" s="1"/>
  <c r="H19" i="1"/>
  <c r="AB19" i="1" s="1"/>
  <c r="H18" i="1"/>
  <c r="AB18" i="1" s="1"/>
  <c r="H17" i="1"/>
  <c r="AB17" i="1" s="1"/>
  <c r="H16" i="1"/>
  <c r="AB16" i="1" s="1"/>
  <c r="H15" i="1"/>
  <c r="AB15" i="1" s="1"/>
  <c r="H14" i="1"/>
  <c r="AB14" i="1" s="1"/>
  <c r="H13" i="1"/>
  <c r="AB13" i="1" s="1"/>
  <c r="H12" i="1"/>
  <c r="AB12" i="1" s="1"/>
  <c r="H11" i="1"/>
  <c r="AB11" i="1" s="1"/>
  <c r="H10" i="1"/>
  <c r="AB10" i="1" s="1"/>
  <c r="H9" i="1"/>
  <c r="AB9" i="1" s="1"/>
</calcChain>
</file>

<file path=xl/sharedStrings.xml><?xml version="1.0" encoding="utf-8"?>
<sst xmlns="http://schemas.openxmlformats.org/spreadsheetml/2006/main" count="263" uniqueCount="68">
  <si>
    <t>City of Eau Claire Detected PFAS Compounds Factored into Hazard Index</t>
  </si>
  <si>
    <t>PFDoA, PFODA, PFTeA, PFUnA, HFPO-DA, and DONA</t>
  </si>
  <si>
    <t>NEfFOSE</t>
  </si>
  <si>
    <t>NEtFOSAA</t>
  </si>
  <si>
    <t>Rec. Enforcement Std (ng/L)</t>
  </si>
  <si>
    <t>HAZARD INDEX</t>
  </si>
  <si>
    <t>Qual-ifier</t>
  </si>
  <si>
    <t>NEtFOSA</t>
  </si>
  <si>
    <t>COMB-INED</t>
  </si>
  <si>
    <t>PFOA</t>
  </si>
  <si>
    <t>PFOS</t>
  </si>
  <si>
    <t>FOSA</t>
  </si>
  <si>
    <t>PFBS</t>
  </si>
  <si>
    <t>PFBA</t>
  </si>
  <si>
    <t>PFDA</t>
  </si>
  <si>
    <t>PFHxS</t>
  </si>
  <si>
    <t>PFHxA</t>
  </si>
  <si>
    <t>PFNA</t>
  </si>
  <si>
    <t>J</t>
  </si>
  <si>
    <t>ENTRY POINT LINE 2</t>
  </si>
  <si>
    <t>POST STRIP TOWER</t>
  </si>
  <si>
    <t>RAW ENTRY TO WTP</t>
  </si>
  <si>
    <t>City of Eau Claire Detected PFAS Compounds Not Factored into Hazard Index</t>
  </si>
  <si>
    <t>PFPeA</t>
  </si>
  <si>
    <t>PFHpA</t>
  </si>
  <si>
    <t>PFPeS</t>
  </si>
  <si>
    <t>6:2 FTS</t>
  </si>
  <si>
    <t>PFHpS</t>
  </si>
  <si>
    <t>Key</t>
  </si>
  <si>
    <t>Reported value was between the limit of detection and the limit of quantitation</t>
  </si>
  <si>
    <t>Hazard Index Above 1.0</t>
  </si>
  <si>
    <t>Compounds Not Detected In Any Samples:</t>
  </si>
  <si>
    <t>Date collected:</t>
  </si>
  <si>
    <t>What do the qualifiers mean?</t>
  </si>
  <si>
    <t>What is the Hazard Index?</t>
  </si>
  <si>
    <t>For more information on recommended enforcement standards and why select compounds are not utilized in the Hazard Index, follow the link below:</t>
  </si>
  <si>
    <t>https://www.dhs.wisconsin.gov/water/gws-cycle11.htm</t>
  </si>
  <si>
    <t>NEfFOSE, NEtFOSAA, NEtFOSA, FOSA</t>
  </si>
  <si>
    <t>XXX</t>
  </si>
  <si>
    <t>Red text indicates a value that is greater than the recommended enforcement standard used for water in the distribution system</t>
  </si>
  <si>
    <t>Site</t>
  </si>
  <si>
    <t>Well 6</t>
  </si>
  <si>
    <t>Well 21</t>
  </si>
  <si>
    <t>Well 14</t>
  </si>
  <si>
    <t>Well 12</t>
  </si>
  <si>
    <t>Well 9</t>
  </si>
  <si>
    <t>Well 18</t>
  </si>
  <si>
    <t>Well 11</t>
  </si>
  <si>
    <t>Well 13</t>
  </si>
  <si>
    <t>Well 24</t>
  </si>
  <si>
    <t>Well 16</t>
  </si>
  <si>
    <t>Well 22</t>
  </si>
  <si>
    <t>Well 8</t>
  </si>
  <si>
    <t>Well 23</t>
  </si>
  <si>
    <t>Well 19</t>
  </si>
  <si>
    <t>Well 15</t>
  </si>
  <si>
    <t>Entry Point</t>
  </si>
  <si>
    <t>* FOSA detected at 2.0 ng/L</t>
  </si>
  <si>
    <t>*2.0</t>
  </si>
  <si>
    <t>PFDoA, PFODA, PFTeA, PFUnA, HFPO-DA, DONA, and PFDA</t>
  </si>
  <si>
    <t>All results reported in ng/L</t>
  </si>
  <si>
    <t>F</t>
  </si>
  <si>
    <t>A J or an F as the qualifer means that the results are between the limit of detection and the limit of quantitation</t>
  </si>
  <si>
    <t xml:space="preserve">This means the result is nearing the lowest quanity of that particular PFAS compound that can reliably be </t>
  </si>
  <si>
    <t>PFDoA, PFODA, PFTeA, PFUnA, HFPO-DA, DONA, PFDA, and PFNA</t>
  </si>
  <si>
    <t>A Hazard Index is a tool used to measure the collective impact of a group of hazardous substances that affect the same organ</t>
  </si>
  <si>
    <t xml:space="preserve">or organ system. It takes into account the risk of exposure to all substancec in  group based on the indivudal levels compared </t>
  </si>
  <si>
    <t xml:space="preserve">to its health standard. A Hazard Index below 1.0 indicates adverse effects are not likely to occur.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</si>
</sst>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7" fillId="0" borderId="0" xfId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164" fontId="1" fillId="2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165" fontId="1" fillId="0" borderId="1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hs.wisconsin.gov/water/gws-cycle1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B5E9-03BD-4CF8-95B1-C377F48A2C6C}">
  <dimension ref="A1:AB58"/>
  <sheetViews>
    <sheetView tabSelected="1" zoomScaleNormal="100" workbookViewId="0">
      <selection activeCell="AF20" sqref="AF20"/>
    </sheetView>
  </sheetViews>
  <sheetFormatPr defaultRowHeight="14.5" x14ac:dyDescent="0.35"/>
  <cols>
    <col min="3" max="3" width="5.7265625" style="17" customWidth="1"/>
    <col min="4" max="4" width="4.1796875" style="17" customWidth="1"/>
    <col min="5" max="5" width="5.7265625" style="17" customWidth="1"/>
    <col min="6" max="6" width="4.1796875" style="17" customWidth="1"/>
    <col min="7" max="7" width="9.54296875" style="17" customWidth="1"/>
    <col min="8" max="8" width="8.26953125" style="17" customWidth="1"/>
    <col min="9" max="9" width="10" style="17" customWidth="1"/>
    <col min="10" max="10" width="5.7265625" style="17" customWidth="1"/>
    <col min="11" max="11" width="4.1796875" style="17" customWidth="1"/>
    <col min="12" max="12" width="10" style="17" customWidth="1"/>
    <col min="13" max="13" width="5.7265625" style="17" customWidth="1"/>
    <col min="14" max="14" width="4.1796875" style="17" customWidth="1"/>
    <col min="15" max="15" width="10" style="17" customWidth="1"/>
    <col min="16" max="16" width="5.7265625" style="17" customWidth="1"/>
    <col min="17" max="17" width="4.1796875" style="17" customWidth="1"/>
    <col min="18" max="18" width="10" style="17" customWidth="1"/>
    <col min="19" max="19" width="6.453125" style="17" bestFit="1" customWidth="1"/>
    <col min="20" max="20" width="4.1796875" style="17" customWidth="1"/>
    <col min="21" max="21" width="10" style="17" customWidth="1"/>
    <col min="22" max="22" width="6.7265625" style="17" customWidth="1"/>
    <col min="23" max="23" width="4.1796875" style="17" customWidth="1"/>
    <col min="24" max="24" width="10" customWidth="1"/>
    <col min="25" max="25" width="5.7265625" customWidth="1"/>
    <col min="26" max="26" width="4.1796875" customWidth="1"/>
    <col min="27" max="27" width="10" customWidth="1"/>
    <col min="28" max="28" width="8.453125" customWidth="1"/>
  </cols>
  <sheetData>
    <row r="1" spans="1:28" ht="18.5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1"/>
      <c r="Z1" s="1"/>
      <c r="AA1" s="1"/>
      <c r="AB1" s="1"/>
    </row>
    <row r="2" spans="1:28" ht="18.5" x14ac:dyDescent="0.45">
      <c r="A2" s="1"/>
      <c r="B2" s="2" t="s">
        <v>32</v>
      </c>
      <c r="C2" s="3"/>
      <c r="D2" s="3"/>
      <c r="E2" s="63">
        <v>44383</v>
      </c>
      <c r="F2" s="6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"/>
      <c r="Y2" s="1"/>
      <c r="Z2" s="1"/>
      <c r="AA2" s="1"/>
      <c r="AB2" s="1"/>
    </row>
    <row r="3" spans="1:28" x14ac:dyDescent="0.35">
      <c r="A3" s="1"/>
      <c r="B3" s="1" t="s">
        <v>31</v>
      </c>
      <c r="C3" s="3"/>
      <c r="D3" s="3"/>
      <c r="E3" s="3"/>
      <c r="F3" s="3"/>
      <c r="G3" s="4"/>
      <c r="H3" s="4" t="s">
        <v>1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35">
      <c r="A4" s="1"/>
      <c r="B4" s="1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" thickBot="1" x14ac:dyDescent="0.4">
      <c r="A5" s="1"/>
      <c r="B5" s="1"/>
      <c r="C5" s="24"/>
      <c r="D5" s="24"/>
      <c r="E5" s="24"/>
      <c r="F5" s="24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15" customHeight="1" thickTop="1" x14ac:dyDescent="0.35">
      <c r="A6" s="1"/>
      <c r="B6" s="19"/>
      <c r="C6" s="56" t="s">
        <v>9</v>
      </c>
      <c r="D6" s="53" t="s">
        <v>6</v>
      </c>
      <c r="E6" s="68" t="s">
        <v>10</v>
      </c>
      <c r="F6" s="53" t="s">
        <v>6</v>
      </c>
      <c r="G6" s="65" t="s">
        <v>37</v>
      </c>
      <c r="H6" s="71" t="s">
        <v>8</v>
      </c>
      <c r="I6" s="74" t="s">
        <v>4</v>
      </c>
      <c r="J6" s="56" t="s">
        <v>12</v>
      </c>
      <c r="K6" s="53" t="s">
        <v>6</v>
      </c>
      <c r="L6" s="74" t="s">
        <v>4</v>
      </c>
      <c r="M6" s="56" t="s">
        <v>13</v>
      </c>
      <c r="N6" s="53" t="s">
        <v>6</v>
      </c>
      <c r="O6" s="78" t="s">
        <v>4</v>
      </c>
      <c r="P6" s="56" t="s">
        <v>14</v>
      </c>
      <c r="Q6" s="53" t="s">
        <v>6</v>
      </c>
      <c r="R6" s="74" t="s">
        <v>4</v>
      </c>
      <c r="S6" s="56" t="s">
        <v>15</v>
      </c>
      <c r="T6" s="53" t="s">
        <v>6</v>
      </c>
      <c r="U6" s="78" t="s">
        <v>4</v>
      </c>
      <c r="V6" s="56" t="s">
        <v>16</v>
      </c>
      <c r="W6" s="53" t="s">
        <v>6</v>
      </c>
      <c r="X6" s="74" t="s">
        <v>4</v>
      </c>
      <c r="Y6" s="56" t="s">
        <v>17</v>
      </c>
      <c r="Z6" s="53" t="s">
        <v>6</v>
      </c>
      <c r="AA6" s="74" t="s">
        <v>4</v>
      </c>
      <c r="AB6" s="76" t="s">
        <v>5</v>
      </c>
    </row>
    <row r="7" spans="1:28" ht="15" customHeight="1" x14ac:dyDescent="0.35">
      <c r="A7" s="1"/>
      <c r="B7" s="19"/>
      <c r="C7" s="57"/>
      <c r="D7" s="54"/>
      <c r="E7" s="69"/>
      <c r="F7" s="54"/>
      <c r="G7" s="66"/>
      <c r="H7" s="72"/>
      <c r="I7" s="75"/>
      <c r="J7" s="57"/>
      <c r="K7" s="54"/>
      <c r="L7" s="75"/>
      <c r="M7" s="57"/>
      <c r="N7" s="54"/>
      <c r="O7" s="79"/>
      <c r="P7" s="57"/>
      <c r="Q7" s="54"/>
      <c r="R7" s="75"/>
      <c r="S7" s="57"/>
      <c r="T7" s="54"/>
      <c r="U7" s="79"/>
      <c r="V7" s="57"/>
      <c r="W7" s="54"/>
      <c r="X7" s="75"/>
      <c r="Y7" s="57"/>
      <c r="Z7" s="54"/>
      <c r="AA7" s="75"/>
      <c r="AB7" s="77"/>
    </row>
    <row r="8" spans="1:28" ht="15" customHeight="1" x14ac:dyDescent="0.35">
      <c r="A8" s="1"/>
      <c r="B8" s="20" t="s">
        <v>40</v>
      </c>
      <c r="C8" s="58"/>
      <c r="D8" s="55"/>
      <c r="E8" s="60"/>
      <c r="F8" s="55"/>
      <c r="G8" s="67"/>
      <c r="H8" s="73"/>
      <c r="I8" s="75"/>
      <c r="J8" s="58"/>
      <c r="K8" s="55"/>
      <c r="L8" s="75"/>
      <c r="M8" s="58"/>
      <c r="N8" s="55"/>
      <c r="O8" s="79"/>
      <c r="P8" s="58"/>
      <c r="Q8" s="55"/>
      <c r="R8" s="75"/>
      <c r="S8" s="58"/>
      <c r="T8" s="55"/>
      <c r="U8" s="79"/>
      <c r="V8" s="58"/>
      <c r="W8" s="55"/>
      <c r="X8" s="75"/>
      <c r="Y8" s="58"/>
      <c r="Z8" s="55"/>
      <c r="AA8" s="75"/>
      <c r="AB8" s="77"/>
    </row>
    <row r="9" spans="1:28" x14ac:dyDescent="0.35">
      <c r="A9" s="1"/>
      <c r="B9" s="21" t="s">
        <v>41</v>
      </c>
      <c r="C9" s="30">
        <v>0</v>
      </c>
      <c r="D9" s="3"/>
      <c r="E9" s="3">
        <v>1.1000000000000001</v>
      </c>
      <c r="F9" s="3" t="s">
        <v>18</v>
      </c>
      <c r="G9" s="3">
        <v>0</v>
      </c>
      <c r="H9" s="3">
        <f t="shared" ref="H9:H23" si="0">C9+E9+G9</f>
        <v>1.1000000000000001</v>
      </c>
      <c r="I9" s="31">
        <v>20</v>
      </c>
      <c r="J9" s="30">
        <v>0.35</v>
      </c>
      <c r="K9" s="3" t="s">
        <v>18</v>
      </c>
      <c r="L9" s="31">
        <v>450000</v>
      </c>
      <c r="M9" s="30">
        <v>0</v>
      </c>
      <c r="N9" s="3"/>
      <c r="O9" s="31">
        <v>10000</v>
      </c>
      <c r="P9" s="30">
        <v>0</v>
      </c>
      <c r="Q9" s="3"/>
      <c r="R9" s="31">
        <v>300</v>
      </c>
      <c r="S9" s="30">
        <v>0</v>
      </c>
      <c r="T9" s="3"/>
      <c r="U9" s="31">
        <v>40</v>
      </c>
      <c r="V9" s="30">
        <v>0</v>
      </c>
      <c r="W9" s="3"/>
      <c r="X9" s="31">
        <v>150000</v>
      </c>
      <c r="Y9" s="30">
        <v>0</v>
      </c>
      <c r="Z9" s="3"/>
      <c r="AA9" s="31">
        <v>30</v>
      </c>
      <c r="AB9" s="40">
        <f t="shared" ref="AB9:AB23" si="1">(H9/I9)+(J9/L9)+(M9/O9)+(P9/R9)+(S9/U9)+(V9/X9)+(Y9/AA9)</f>
        <v>5.5000777777777787E-2</v>
      </c>
    </row>
    <row r="10" spans="1:28" x14ac:dyDescent="0.35">
      <c r="A10" s="1"/>
      <c r="B10" s="22" t="s">
        <v>42</v>
      </c>
      <c r="C10" s="30">
        <v>0</v>
      </c>
      <c r="D10" s="3"/>
      <c r="E10" s="3">
        <v>0</v>
      </c>
      <c r="F10" s="3"/>
      <c r="G10" s="3">
        <v>0</v>
      </c>
      <c r="H10" s="3">
        <f t="shared" si="0"/>
        <v>0</v>
      </c>
      <c r="I10" s="31">
        <v>20</v>
      </c>
      <c r="J10" s="30">
        <v>2.2000000000000002</v>
      </c>
      <c r="K10" s="3"/>
      <c r="L10" s="31">
        <v>450000</v>
      </c>
      <c r="M10" s="30">
        <v>3.2</v>
      </c>
      <c r="N10" s="3" t="s">
        <v>18</v>
      </c>
      <c r="O10" s="31">
        <v>10000</v>
      </c>
      <c r="P10" s="30">
        <v>0</v>
      </c>
      <c r="Q10" s="3"/>
      <c r="R10" s="31">
        <v>300</v>
      </c>
      <c r="S10" s="30">
        <v>2.4</v>
      </c>
      <c r="T10" s="3"/>
      <c r="U10" s="31">
        <v>40</v>
      </c>
      <c r="V10" s="30">
        <v>0.63</v>
      </c>
      <c r="W10" s="3" t="s">
        <v>18</v>
      </c>
      <c r="X10" s="31">
        <v>150000</v>
      </c>
      <c r="Y10" s="30">
        <v>0</v>
      </c>
      <c r="Z10" s="3"/>
      <c r="AA10" s="31">
        <v>30</v>
      </c>
      <c r="AB10" s="40">
        <f t="shared" si="1"/>
        <v>6.0329088888888889E-2</v>
      </c>
    </row>
    <row r="11" spans="1:28" x14ac:dyDescent="0.35">
      <c r="A11" s="1"/>
      <c r="B11" s="21" t="s">
        <v>43</v>
      </c>
      <c r="C11" s="30">
        <v>0</v>
      </c>
      <c r="D11" s="3"/>
      <c r="E11" s="3">
        <v>0.9</v>
      </c>
      <c r="F11" s="3" t="s">
        <v>18</v>
      </c>
      <c r="G11" s="3">
        <v>0</v>
      </c>
      <c r="H11" s="3">
        <f t="shared" si="0"/>
        <v>0.9</v>
      </c>
      <c r="I11" s="31">
        <v>20</v>
      </c>
      <c r="J11" s="30">
        <v>0.51</v>
      </c>
      <c r="K11" s="3" t="s">
        <v>18</v>
      </c>
      <c r="L11" s="31">
        <v>450000</v>
      </c>
      <c r="M11" s="30">
        <v>0</v>
      </c>
      <c r="N11" s="3"/>
      <c r="O11" s="31">
        <v>10000</v>
      </c>
      <c r="P11" s="30">
        <v>0.33</v>
      </c>
      <c r="Q11" s="3" t="s">
        <v>18</v>
      </c>
      <c r="R11" s="31">
        <v>300</v>
      </c>
      <c r="S11" s="30">
        <v>0.87</v>
      </c>
      <c r="T11" s="3" t="s">
        <v>18</v>
      </c>
      <c r="U11" s="31">
        <v>40</v>
      </c>
      <c r="V11" s="30">
        <v>0</v>
      </c>
      <c r="W11" s="3"/>
      <c r="X11" s="31">
        <v>150000</v>
      </c>
      <c r="Y11" s="30">
        <v>0.28000000000000003</v>
      </c>
      <c r="Z11" s="3" t="s">
        <v>18</v>
      </c>
      <c r="AA11" s="31">
        <v>30</v>
      </c>
      <c r="AB11" s="40">
        <f t="shared" si="1"/>
        <v>7.718446666666666E-2</v>
      </c>
    </row>
    <row r="12" spans="1:28" x14ac:dyDescent="0.35">
      <c r="A12" s="1"/>
      <c r="B12" s="22" t="s">
        <v>44</v>
      </c>
      <c r="C12" s="30">
        <v>0.86</v>
      </c>
      <c r="D12" s="3" t="s">
        <v>18</v>
      </c>
      <c r="E12" s="3">
        <v>0.9</v>
      </c>
      <c r="F12" s="3" t="s">
        <v>18</v>
      </c>
      <c r="G12" s="3">
        <v>0</v>
      </c>
      <c r="H12" s="3">
        <f t="shared" si="0"/>
        <v>1.76</v>
      </c>
      <c r="I12" s="31">
        <v>20</v>
      </c>
      <c r="J12" s="30">
        <v>0.51</v>
      </c>
      <c r="K12" s="3" t="s">
        <v>18</v>
      </c>
      <c r="L12" s="31">
        <v>450000</v>
      </c>
      <c r="M12" s="30">
        <v>3.4</v>
      </c>
      <c r="N12" s="3" t="s">
        <v>18</v>
      </c>
      <c r="O12" s="31">
        <v>10000</v>
      </c>
      <c r="P12" s="30">
        <v>0</v>
      </c>
      <c r="Q12" s="3"/>
      <c r="R12" s="31">
        <v>300</v>
      </c>
      <c r="S12" s="30">
        <v>0</v>
      </c>
      <c r="T12" s="3"/>
      <c r="U12" s="31">
        <v>40</v>
      </c>
      <c r="V12" s="30">
        <v>0.88</v>
      </c>
      <c r="W12" s="3" t="s">
        <v>18</v>
      </c>
      <c r="X12" s="31">
        <v>150000</v>
      </c>
      <c r="Y12" s="30">
        <v>0.38</v>
      </c>
      <c r="Z12" s="3" t="s">
        <v>18</v>
      </c>
      <c r="AA12" s="31">
        <v>30</v>
      </c>
      <c r="AB12" s="40">
        <f t="shared" si="1"/>
        <v>0.10101366666666667</v>
      </c>
    </row>
    <row r="13" spans="1:28" x14ac:dyDescent="0.35">
      <c r="A13" s="1"/>
      <c r="B13" s="21" t="s">
        <v>45</v>
      </c>
      <c r="C13" s="30">
        <v>0.77</v>
      </c>
      <c r="D13" s="3" t="s">
        <v>18</v>
      </c>
      <c r="E13" s="3">
        <v>0.73</v>
      </c>
      <c r="F13" s="3"/>
      <c r="G13" s="3">
        <v>0</v>
      </c>
      <c r="H13" s="3">
        <f t="shared" si="0"/>
        <v>1.5</v>
      </c>
      <c r="I13" s="31">
        <v>20</v>
      </c>
      <c r="J13" s="30">
        <v>0.45</v>
      </c>
      <c r="K13" s="3" t="s">
        <v>18</v>
      </c>
      <c r="L13" s="31">
        <v>450000</v>
      </c>
      <c r="M13" s="30">
        <v>3.1</v>
      </c>
      <c r="N13" s="3" t="s">
        <v>18</v>
      </c>
      <c r="O13" s="31">
        <v>10000</v>
      </c>
      <c r="P13" s="38">
        <v>0.3</v>
      </c>
      <c r="Q13" s="3" t="s">
        <v>18</v>
      </c>
      <c r="R13" s="31">
        <v>300</v>
      </c>
      <c r="S13" s="30">
        <v>0.84</v>
      </c>
      <c r="T13" s="3" t="s">
        <v>18</v>
      </c>
      <c r="U13" s="31">
        <v>40</v>
      </c>
      <c r="V13" s="30">
        <v>0</v>
      </c>
      <c r="W13" s="3"/>
      <c r="X13" s="31">
        <v>150000</v>
      </c>
      <c r="Y13" s="30">
        <v>0.28000000000000003</v>
      </c>
      <c r="Z13" s="3" t="s">
        <v>18</v>
      </c>
      <c r="AA13" s="31">
        <v>30</v>
      </c>
      <c r="AB13" s="40">
        <f t="shared" si="1"/>
        <v>0.10664433333333334</v>
      </c>
    </row>
    <row r="14" spans="1:28" x14ac:dyDescent="0.35">
      <c r="A14" s="1"/>
      <c r="B14" s="22" t="s">
        <v>46</v>
      </c>
      <c r="C14" s="30">
        <v>0.94</v>
      </c>
      <c r="D14" s="3" t="s">
        <v>18</v>
      </c>
      <c r="E14" s="3">
        <v>1</v>
      </c>
      <c r="F14" s="3" t="s">
        <v>18</v>
      </c>
      <c r="G14" s="3">
        <v>0</v>
      </c>
      <c r="H14" s="3">
        <f t="shared" si="0"/>
        <v>1.94</v>
      </c>
      <c r="I14" s="31">
        <v>20</v>
      </c>
      <c r="J14" s="30">
        <v>0.39</v>
      </c>
      <c r="K14" s="3" t="s">
        <v>18</v>
      </c>
      <c r="L14" s="31">
        <v>450000</v>
      </c>
      <c r="M14" s="30">
        <v>3.5</v>
      </c>
      <c r="N14" s="3" t="s">
        <v>18</v>
      </c>
      <c r="O14" s="31">
        <v>10000</v>
      </c>
      <c r="P14" s="30">
        <v>0</v>
      </c>
      <c r="Q14" s="3"/>
      <c r="R14" s="31">
        <v>300</v>
      </c>
      <c r="S14" s="30">
        <v>0</v>
      </c>
      <c r="T14" s="3"/>
      <c r="U14" s="31">
        <v>40</v>
      </c>
      <c r="V14" s="30">
        <v>0.77</v>
      </c>
      <c r="W14" s="3" t="s">
        <v>18</v>
      </c>
      <c r="X14" s="31">
        <v>150000</v>
      </c>
      <c r="Y14" s="30">
        <v>0.28999999999999998</v>
      </c>
      <c r="Z14" s="3" t="s">
        <v>18</v>
      </c>
      <c r="AA14" s="31">
        <v>30</v>
      </c>
      <c r="AB14" s="40">
        <f t="shared" si="1"/>
        <v>0.10702266666666668</v>
      </c>
    </row>
    <row r="15" spans="1:28" x14ac:dyDescent="0.35">
      <c r="A15" s="1"/>
      <c r="B15" s="21" t="s">
        <v>47</v>
      </c>
      <c r="C15" s="30">
        <v>0</v>
      </c>
      <c r="D15" s="3"/>
      <c r="E15" s="3">
        <v>2.7</v>
      </c>
      <c r="F15" s="3"/>
      <c r="G15" s="3">
        <v>0</v>
      </c>
      <c r="H15" s="3">
        <f t="shared" si="0"/>
        <v>2.7</v>
      </c>
      <c r="I15" s="31">
        <v>20</v>
      </c>
      <c r="J15" s="30">
        <v>0.79</v>
      </c>
      <c r="K15" s="3" t="s">
        <v>18</v>
      </c>
      <c r="L15" s="31">
        <v>450000</v>
      </c>
      <c r="M15" s="30">
        <v>0</v>
      </c>
      <c r="N15" s="3"/>
      <c r="O15" s="31">
        <v>10000</v>
      </c>
      <c r="P15" s="30">
        <v>0</v>
      </c>
      <c r="Q15" s="3"/>
      <c r="R15" s="31">
        <v>300</v>
      </c>
      <c r="S15" s="39">
        <v>3</v>
      </c>
      <c r="T15" s="8"/>
      <c r="U15" s="31">
        <v>40</v>
      </c>
      <c r="V15" s="30">
        <v>0</v>
      </c>
      <c r="W15" s="3"/>
      <c r="X15" s="31">
        <v>150000</v>
      </c>
      <c r="Y15" s="30">
        <v>0</v>
      </c>
      <c r="Z15" s="3"/>
      <c r="AA15" s="31">
        <v>30</v>
      </c>
      <c r="AB15" s="40">
        <f t="shared" si="1"/>
        <v>0.21000175555555556</v>
      </c>
    </row>
    <row r="16" spans="1:28" x14ac:dyDescent="0.35">
      <c r="A16" s="1"/>
      <c r="B16" s="22" t="s">
        <v>48</v>
      </c>
      <c r="C16" s="30">
        <v>0</v>
      </c>
      <c r="D16" s="3"/>
      <c r="E16" s="3">
        <v>0.79</v>
      </c>
      <c r="F16" s="3" t="s">
        <v>18</v>
      </c>
      <c r="G16" s="3">
        <v>0</v>
      </c>
      <c r="H16" s="3">
        <f t="shared" si="0"/>
        <v>0.79</v>
      </c>
      <c r="I16" s="31">
        <v>20</v>
      </c>
      <c r="J16" s="30">
        <v>16</v>
      </c>
      <c r="K16" s="3"/>
      <c r="L16" s="31">
        <v>450000</v>
      </c>
      <c r="M16" s="30">
        <v>3.8</v>
      </c>
      <c r="N16" s="3" t="s">
        <v>18</v>
      </c>
      <c r="O16" s="31">
        <v>10000</v>
      </c>
      <c r="P16" s="30">
        <v>0</v>
      </c>
      <c r="Q16" s="3"/>
      <c r="R16" s="31">
        <v>300</v>
      </c>
      <c r="S16" s="30">
        <v>11</v>
      </c>
      <c r="T16" s="3"/>
      <c r="U16" s="31">
        <v>40</v>
      </c>
      <c r="V16" s="30">
        <v>1.6</v>
      </c>
      <c r="W16" s="3" t="s">
        <v>18</v>
      </c>
      <c r="X16" s="31">
        <v>150000</v>
      </c>
      <c r="Y16" s="30">
        <v>0</v>
      </c>
      <c r="Z16" s="3"/>
      <c r="AA16" s="31">
        <v>30</v>
      </c>
      <c r="AB16" s="40">
        <f t="shared" si="1"/>
        <v>0.31492622222222222</v>
      </c>
    </row>
    <row r="17" spans="1:28" x14ac:dyDescent="0.35">
      <c r="A17" s="1"/>
      <c r="B17" s="21" t="s">
        <v>49</v>
      </c>
      <c r="C17" s="30">
        <v>2.7</v>
      </c>
      <c r="D17" s="3"/>
      <c r="E17" s="3">
        <v>2.9</v>
      </c>
      <c r="F17" s="3"/>
      <c r="G17" s="3">
        <v>0</v>
      </c>
      <c r="H17" s="3">
        <f t="shared" si="0"/>
        <v>5.6</v>
      </c>
      <c r="I17" s="31">
        <v>20</v>
      </c>
      <c r="J17" s="30">
        <v>2.7</v>
      </c>
      <c r="K17" s="3"/>
      <c r="L17" s="31">
        <v>450000</v>
      </c>
      <c r="M17" s="30">
        <v>4.9000000000000004</v>
      </c>
      <c r="N17" s="3"/>
      <c r="O17" s="31">
        <v>10000</v>
      </c>
      <c r="P17" s="30">
        <v>0</v>
      </c>
      <c r="Q17" s="3"/>
      <c r="R17" s="31">
        <v>300</v>
      </c>
      <c r="S17" s="30">
        <v>11</v>
      </c>
      <c r="T17" s="3"/>
      <c r="U17" s="31">
        <v>40</v>
      </c>
      <c r="V17" s="30">
        <v>3.6</v>
      </c>
      <c r="W17" s="3"/>
      <c r="X17" s="31">
        <v>150000</v>
      </c>
      <c r="Y17" s="30">
        <v>0</v>
      </c>
      <c r="Z17" s="3"/>
      <c r="AA17" s="31">
        <v>30</v>
      </c>
      <c r="AB17" s="40">
        <f t="shared" si="1"/>
        <v>0.55552000000000001</v>
      </c>
    </row>
    <row r="18" spans="1:28" x14ac:dyDescent="0.35">
      <c r="A18" s="1"/>
      <c r="B18" s="21" t="s">
        <v>50</v>
      </c>
      <c r="C18" s="30">
        <v>1.5</v>
      </c>
      <c r="D18" s="3" t="s">
        <v>18</v>
      </c>
      <c r="E18" s="3">
        <v>3.2</v>
      </c>
      <c r="F18" s="3"/>
      <c r="G18" s="3">
        <v>0</v>
      </c>
      <c r="H18" s="3">
        <f t="shared" si="0"/>
        <v>4.7</v>
      </c>
      <c r="I18" s="31">
        <v>20</v>
      </c>
      <c r="J18" s="30">
        <v>2.6</v>
      </c>
      <c r="K18" s="3"/>
      <c r="L18" s="31">
        <v>450000</v>
      </c>
      <c r="M18" s="30">
        <v>5.5</v>
      </c>
      <c r="N18" s="3"/>
      <c r="O18" s="31">
        <v>10000</v>
      </c>
      <c r="P18" s="30">
        <v>0</v>
      </c>
      <c r="Q18" s="3"/>
      <c r="R18" s="31">
        <v>300</v>
      </c>
      <c r="S18" s="30">
        <v>15</v>
      </c>
      <c r="T18" s="3"/>
      <c r="U18" s="31">
        <v>40</v>
      </c>
      <c r="V18" s="30">
        <v>1.2</v>
      </c>
      <c r="W18" s="3" t="s">
        <v>18</v>
      </c>
      <c r="X18" s="31">
        <v>150000</v>
      </c>
      <c r="Y18" s="30">
        <v>0</v>
      </c>
      <c r="Z18" s="3"/>
      <c r="AA18" s="31">
        <v>30</v>
      </c>
      <c r="AB18" s="40">
        <f t="shared" si="1"/>
        <v>0.61056377777777782</v>
      </c>
    </row>
    <row r="19" spans="1:28" x14ac:dyDescent="0.35">
      <c r="A19" s="1"/>
      <c r="B19" s="21" t="s">
        <v>51</v>
      </c>
      <c r="C19" s="30">
        <v>3.3</v>
      </c>
      <c r="D19" s="3"/>
      <c r="E19" s="3">
        <v>4.9000000000000004</v>
      </c>
      <c r="F19" s="3"/>
      <c r="G19" s="3">
        <v>0</v>
      </c>
      <c r="H19" s="3">
        <f t="shared" si="0"/>
        <v>8.1999999999999993</v>
      </c>
      <c r="I19" s="31">
        <v>20</v>
      </c>
      <c r="J19" s="30">
        <v>7.1</v>
      </c>
      <c r="K19" s="3"/>
      <c r="L19" s="31">
        <v>450000</v>
      </c>
      <c r="M19" s="30">
        <v>5.9</v>
      </c>
      <c r="N19" s="3"/>
      <c r="O19" s="31">
        <v>10000</v>
      </c>
      <c r="P19" s="30">
        <v>0</v>
      </c>
      <c r="Q19" s="3"/>
      <c r="R19" s="31">
        <v>300</v>
      </c>
      <c r="S19" s="30">
        <v>18</v>
      </c>
      <c r="T19" s="3"/>
      <c r="U19" s="31">
        <v>40</v>
      </c>
      <c r="V19" s="30">
        <v>5.3</v>
      </c>
      <c r="W19" s="3"/>
      <c r="X19" s="31">
        <v>150000</v>
      </c>
      <c r="Y19" s="30">
        <v>0</v>
      </c>
      <c r="Z19" s="3"/>
      <c r="AA19" s="31">
        <v>30</v>
      </c>
      <c r="AB19" s="40">
        <f t="shared" si="1"/>
        <v>0.86064111111111119</v>
      </c>
    </row>
    <row r="20" spans="1:28" x14ac:dyDescent="0.35">
      <c r="A20" s="1"/>
      <c r="B20" s="22" t="s">
        <v>52</v>
      </c>
      <c r="C20" s="32">
        <v>3.9</v>
      </c>
      <c r="D20" s="9"/>
      <c r="E20" s="9">
        <v>5.4</v>
      </c>
      <c r="F20" s="9"/>
      <c r="G20" s="9">
        <v>0</v>
      </c>
      <c r="H20" s="9">
        <f t="shared" si="0"/>
        <v>9.3000000000000007</v>
      </c>
      <c r="I20" s="33">
        <v>20</v>
      </c>
      <c r="J20" s="32">
        <v>5</v>
      </c>
      <c r="K20" s="9"/>
      <c r="L20" s="33">
        <v>450000</v>
      </c>
      <c r="M20" s="32">
        <v>4.4000000000000004</v>
      </c>
      <c r="N20" s="9" t="s">
        <v>18</v>
      </c>
      <c r="O20" s="33">
        <v>10000</v>
      </c>
      <c r="P20" s="32">
        <v>0</v>
      </c>
      <c r="Q20" s="9"/>
      <c r="R20" s="33">
        <v>300</v>
      </c>
      <c r="S20" s="32">
        <v>31</v>
      </c>
      <c r="T20" s="9"/>
      <c r="U20" s="33">
        <v>40</v>
      </c>
      <c r="V20" s="32">
        <v>5.9</v>
      </c>
      <c r="W20" s="9"/>
      <c r="X20" s="33">
        <v>150000</v>
      </c>
      <c r="Y20" s="32">
        <v>0</v>
      </c>
      <c r="Z20" s="9"/>
      <c r="AA20" s="33">
        <v>30</v>
      </c>
      <c r="AB20" s="41">
        <f t="shared" si="1"/>
        <v>1.2404904444444445</v>
      </c>
    </row>
    <row r="21" spans="1:28" x14ac:dyDescent="0.35">
      <c r="A21" s="1"/>
      <c r="B21" s="22" t="s">
        <v>53</v>
      </c>
      <c r="C21" s="32">
        <v>5.3</v>
      </c>
      <c r="D21" s="9"/>
      <c r="E21" s="9">
        <v>16</v>
      </c>
      <c r="F21" s="9"/>
      <c r="G21" s="9">
        <v>0</v>
      </c>
      <c r="H21" s="43">
        <f t="shared" si="0"/>
        <v>21.3</v>
      </c>
      <c r="I21" s="33">
        <v>20</v>
      </c>
      <c r="J21" s="32">
        <v>8.9</v>
      </c>
      <c r="K21" s="9"/>
      <c r="L21" s="33">
        <v>450000</v>
      </c>
      <c r="M21" s="32">
        <v>6.5</v>
      </c>
      <c r="N21" s="9"/>
      <c r="O21" s="33">
        <v>10000</v>
      </c>
      <c r="P21" s="32">
        <v>0</v>
      </c>
      <c r="Q21" s="9"/>
      <c r="R21" s="33">
        <v>300</v>
      </c>
      <c r="S21" s="44">
        <v>65</v>
      </c>
      <c r="T21" s="9"/>
      <c r="U21" s="33">
        <v>40</v>
      </c>
      <c r="V21" s="32">
        <v>19</v>
      </c>
      <c r="W21" s="9"/>
      <c r="X21" s="33">
        <v>150000</v>
      </c>
      <c r="Y21" s="32">
        <v>0</v>
      </c>
      <c r="Z21" s="9"/>
      <c r="AA21" s="33">
        <v>30</v>
      </c>
      <c r="AB21" s="41">
        <f t="shared" si="1"/>
        <v>2.6907964444444445</v>
      </c>
    </row>
    <row r="22" spans="1:28" x14ac:dyDescent="0.35">
      <c r="A22" s="1"/>
      <c r="B22" s="22" t="s">
        <v>54</v>
      </c>
      <c r="C22" s="32">
        <v>6.6</v>
      </c>
      <c r="D22" s="9"/>
      <c r="E22" s="9">
        <v>31</v>
      </c>
      <c r="F22" s="9"/>
      <c r="G22" s="9">
        <v>0</v>
      </c>
      <c r="H22" s="43">
        <f t="shared" si="0"/>
        <v>37.6</v>
      </c>
      <c r="I22" s="33">
        <v>20</v>
      </c>
      <c r="J22" s="32">
        <v>6.7</v>
      </c>
      <c r="K22" s="9"/>
      <c r="L22" s="33">
        <v>450000</v>
      </c>
      <c r="M22" s="32">
        <v>7</v>
      </c>
      <c r="N22" s="9"/>
      <c r="O22" s="33">
        <v>10000</v>
      </c>
      <c r="P22" s="32">
        <v>0</v>
      </c>
      <c r="Q22" s="9"/>
      <c r="R22" s="33">
        <v>300</v>
      </c>
      <c r="S22" s="44">
        <v>98</v>
      </c>
      <c r="T22" s="9"/>
      <c r="U22" s="33">
        <v>40</v>
      </c>
      <c r="V22" s="32">
        <v>10</v>
      </c>
      <c r="W22" s="9"/>
      <c r="X22" s="33">
        <v>150000</v>
      </c>
      <c r="Y22" s="32">
        <v>0</v>
      </c>
      <c r="Z22" s="9"/>
      <c r="AA22" s="33">
        <v>30</v>
      </c>
      <c r="AB22" s="41">
        <f t="shared" si="1"/>
        <v>4.3307815555555562</v>
      </c>
    </row>
    <row r="23" spans="1:28" x14ac:dyDescent="0.35">
      <c r="A23" s="1"/>
      <c r="B23" s="22" t="s">
        <v>55</v>
      </c>
      <c r="C23" s="32">
        <v>10</v>
      </c>
      <c r="D23" s="9"/>
      <c r="E23" s="9">
        <v>60</v>
      </c>
      <c r="F23" s="9"/>
      <c r="G23" s="9">
        <v>0</v>
      </c>
      <c r="H23" s="43">
        <f t="shared" si="0"/>
        <v>70</v>
      </c>
      <c r="I23" s="33">
        <v>20</v>
      </c>
      <c r="J23" s="37">
        <v>4</v>
      </c>
      <c r="K23" s="10"/>
      <c r="L23" s="33">
        <v>450000</v>
      </c>
      <c r="M23" s="32">
        <v>5.2</v>
      </c>
      <c r="N23" s="9"/>
      <c r="O23" s="33">
        <v>10000</v>
      </c>
      <c r="P23" s="32">
        <v>0</v>
      </c>
      <c r="Q23" s="9"/>
      <c r="R23" s="33">
        <v>300</v>
      </c>
      <c r="S23" s="44">
        <v>84</v>
      </c>
      <c r="T23" s="9"/>
      <c r="U23" s="33">
        <v>40</v>
      </c>
      <c r="V23" s="37">
        <v>9</v>
      </c>
      <c r="W23" s="10"/>
      <c r="X23" s="33">
        <v>150000</v>
      </c>
      <c r="Y23" s="32">
        <v>0</v>
      </c>
      <c r="Z23" s="9"/>
      <c r="AA23" s="33">
        <v>30</v>
      </c>
      <c r="AB23" s="41">
        <f t="shared" si="1"/>
        <v>5.6005888888888888</v>
      </c>
    </row>
    <row r="24" spans="1:28" x14ac:dyDescent="0.35">
      <c r="A24" s="1"/>
      <c r="B24" s="22"/>
      <c r="C24" s="30"/>
      <c r="D24" s="3"/>
      <c r="E24" s="3"/>
      <c r="F24" s="3"/>
      <c r="G24" s="3"/>
      <c r="H24" s="3"/>
      <c r="I24" s="31"/>
      <c r="J24" s="30"/>
      <c r="K24" s="3"/>
      <c r="L24" s="31"/>
      <c r="M24" s="30"/>
      <c r="N24" s="3"/>
      <c r="O24" s="31">
        <v>10000</v>
      </c>
      <c r="P24" s="30"/>
      <c r="Q24" s="3"/>
      <c r="R24" s="31"/>
      <c r="S24" s="30"/>
      <c r="T24" s="3"/>
      <c r="U24" s="31"/>
      <c r="V24" s="30"/>
      <c r="W24" s="3"/>
      <c r="X24" s="31">
        <v>150000</v>
      </c>
      <c r="Y24" s="30"/>
      <c r="Z24" s="3"/>
      <c r="AA24" s="31"/>
      <c r="AB24" s="40"/>
    </row>
    <row r="25" spans="1:28" x14ac:dyDescent="0.35">
      <c r="A25" s="1"/>
      <c r="B25" s="23" t="s">
        <v>19</v>
      </c>
      <c r="C25" s="30">
        <v>3.1</v>
      </c>
      <c r="D25" s="3"/>
      <c r="E25" s="3">
        <v>14</v>
      </c>
      <c r="F25" s="3"/>
      <c r="G25" s="3">
        <v>0</v>
      </c>
      <c r="H25" s="3">
        <f>C25+E25+G25</f>
        <v>17.100000000000001</v>
      </c>
      <c r="I25" s="31">
        <v>20</v>
      </c>
      <c r="J25" s="30">
        <v>4.2</v>
      </c>
      <c r="K25" s="3"/>
      <c r="L25" s="31">
        <v>450000</v>
      </c>
      <c r="M25" s="30">
        <v>4.3</v>
      </c>
      <c r="N25" s="3" t="s">
        <v>18</v>
      </c>
      <c r="O25" s="31">
        <v>10000</v>
      </c>
      <c r="P25" s="30">
        <v>0</v>
      </c>
      <c r="Q25" s="3"/>
      <c r="R25" s="31">
        <v>300</v>
      </c>
      <c r="S25" s="30">
        <v>34</v>
      </c>
      <c r="T25" s="3"/>
      <c r="U25" s="31">
        <v>40</v>
      </c>
      <c r="V25" s="30">
        <v>6.1</v>
      </c>
      <c r="W25" s="3"/>
      <c r="X25" s="31">
        <v>150000</v>
      </c>
      <c r="Y25" s="30">
        <v>0</v>
      </c>
      <c r="Z25" s="3"/>
      <c r="AA25" s="31">
        <v>30</v>
      </c>
      <c r="AB25" s="41">
        <f t="shared" ref="AB25:AB27" si="2">(H25/I25)+(J25/L25)+(M25/O25)+(P25/R25)+(S25/U25)+(V25/X25)+(Y25/AA25)</f>
        <v>1.7054800000000001</v>
      </c>
    </row>
    <row r="26" spans="1:28" x14ac:dyDescent="0.35">
      <c r="A26" s="1"/>
      <c r="B26" s="23" t="s">
        <v>20</v>
      </c>
      <c r="C26" s="30">
        <v>4.8</v>
      </c>
      <c r="D26" s="3"/>
      <c r="E26" s="3">
        <v>17</v>
      </c>
      <c r="F26" s="3"/>
      <c r="G26" s="3">
        <v>0</v>
      </c>
      <c r="H26" s="45">
        <f>C26+E26+G26</f>
        <v>21.8</v>
      </c>
      <c r="I26" s="31">
        <v>20</v>
      </c>
      <c r="J26" s="30">
        <v>7.4</v>
      </c>
      <c r="K26" s="3"/>
      <c r="L26" s="31">
        <v>450000</v>
      </c>
      <c r="M26" s="30">
        <v>7.2</v>
      </c>
      <c r="N26" s="3"/>
      <c r="O26" s="31">
        <v>10000</v>
      </c>
      <c r="P26" s="30">
        <v>0</v>
      </c>
      <c r="Q26" s="3"/>
      <c r="R26" s="31">
        <v>300</v>
      </c>
      <c r="S26" s="46">
        <v>62</v>
      </c>
      <c r="T26" s="3"/>
      <c r="U26" s="31">
        <v>40</v>
      </c>
      <c r="V26" s="30">
        <v>11</v>
      </c>
      <c r="W26" s="3"/>
      <c r="X26" s="31">
        <v>150000</v>
      </c>
      <c r="Y26" s="30">
        <v>0</v>
      </c>
      <c r="Z26" s="3"/>
      <c r="AA26" s="31">
        <v>30</v>
      </c>
      <c r="AB26" s="41">
        <f t="shared" si="2"/>
        <v>2.6408097777777777</v>
      </c>
    </row>
    <row r="27" spans="1:28" ht="15" thickBot="1" x14ac:dyDescent="0.4">
      <c r="A27" s="1"/>
      <c r="B27" s="23" t="s">
        <v>21</v>
      </c>
      <c r="C27" s="34">
        <v>2.8</v>
      </c>
      <c r="D27" s="35"/>
      <c r="E27" s="35">
        <v>9.6999999999999993</v>
      </c>
      <c r="F27" s="35"/>
      <c r="G27" s="35">
        <v>0</v>
      </c>
      <c r="H27" s="35">
        <f>C27+E27+G27</f>
        <v>12.5</v>
      </c>
      <c r="I27" s="36">
        <v>20</v>
      </c>
      <c r="J27" s="34">
        <v>3.3</v>
      </c>
      <c r="K27" s="35"/>
      <c r="L27" s="36">
        <v>450000</v>
      </c>
      <c r="M27" s="34">
        <v>4.2</v>
      </c>
      <c r="N27" s="35" t="s">
        <v>18</v>
      </c>
      <c r="O27" s="36">
        <v>10000</v>
      </c>
      <c r="P27" s="34">
        <v>0</v>
      </c>
      <c r="Q27" s="35"/>
      <c r="R27" s="36">
        <v>300</v>
      </c>
      <c r="S27" s="34">
        <v>28</v>
      </c>
      <c r="T27" s="35"/>
      <c r="U27" s="36">
        <v>40</v>
      </c>
      <c r="V27" s="34">
        <v>5.5</v>
      </c>
      <c r="W27" s="35"/>
      <c r="X27" s="36">
        <v>150000</v>
      </c>
      <c r="Y27" s="34">
        <v>0</v>
      </c>
      <c r="Z27" s="35"/>
      <c r="AA27" s="36">
        <v>30</v>
      </c>
      <c r="AB27" s="42">
        <f t="shared" si="2"/>
        <v>1.325464</v>
      </c>
    </row>
    <row r="28" spans="1:28" ht="15" thickTop="1" x14ac:dyDescent="0.35">
      <c r="A28" s="1"/>
      <c r="B28" s="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V28" s="27"/>
      <c r="W28" s="27"/>
      <c r="X28" s="27"/>
      <c r="Y28" s="27"/>
      <c r="Z28" s="27"/>
      <c r="AA28" s="27"/>
      <c r="AB28" s="27"/>
    </row>
    <row r="29" spans="1:28" x14ac:dyDescent="0.35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"/>
      <c r="Y29" s="1"/>
      <c r="Z29" s="1"/>
      <c r="AA29" s="1"/>
      <c r="AB29" s="1"/>
    </row>
    <row r="30" spans="1:28" x14ac:dyDescent="0.35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"/>
      <c r="Y30" s="1"/>
      <c r="Z30" s="1"/>
      <c r="AA30" s="1"/>
      <c r="AB30" s="1"/>
    </row>
    <row r="31" spans="1:28" ht="18.5" x14ac:dyDescent="0.45">
      <c r="A31" s="1"/>
      <c r="B31" s="2" t="s">
        <v>22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"/>
      <c r="Y31" s="1"/>
      <c r="Z31" s="1"/>
      <c r="AA31" s="1"/>
      <c r="AB31" s="1"/>
    </row>
    <row r="32" spans="1:28" x14ac:dyDescent="0.35">
      <c r="A32" s="1"/>
      <c r="B32" s="1"/>
      <c r="C32" s="59" t="s">
        <v>23</v>
      </c>
      <c r="D32" s="70" t="s">
        <v>6</v>
      </c>
      <c r="E32" s="59" t="s">
        <v>24</v>
      </c>
      <c r="F32" s="70" t="s">
        <v>6</v>
      </c>
      <c r="G32" s="59" t="s">
        <v>25</v>
      </c>
      <c r="H32" s="70" t="s">
        <v>6</v>
      </c>
      <c r="I32" s="59" t="s">
        <v>26</v>
      </c>
      <c r="J32" s="70" t="s">
        <v>6</v>
      </c>
      <c r="K32" s="61" t="s">
        <v>27</v>
      </c>
      <c r="L32" s="70" t="s">
        <v>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"/>
      <c r="Y32" s="1"/>
      <c r="Z32" s="1"/>
      <c r="AA32" s="1"/>
      <c r="AB32" s="1"/>
    </row>
    <row r="33" spans="1:28" ht="15" customHeight="1" x14ac:dyDescent="0.35">
      <c r="A33" s="1"/>
      <c r="B33" s="6" t="s">
        <v>40</v>
      </c>
      <c r="C33" s="60"/>
      <c r="D33" s="70"/>
      <c r="E33" s="60"/>
      <c r="F33" s="70"/>
      <c r="G33" s="60"/>
      <c r="H33" s="70"/>
      <c r="I33" s="60"/>
      <c r="J33" s="70"/>
      <c r="K33" s="62"/>
      <c r="L33" s="7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"/>
      <c r="Y33" s="1"/>
      <c r="Z33" s="1"/>
      <c r="AA33" s="1"/>
      <c r="AB33" s="1"/>
    </row>
    <row r="34" spans="1:28" ht="15" customHeight="1" x14ac:dyDescent="0.35">
      <c r="A34" s="1"/>
      <c r="B34" s="21" t="s">
        <v>41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J34" s="3"/>
      <c r="K34" s="3">
        <v>0</v>
      </c>
      <c r="L34" s="3"/>
      <c r="M34" s="3"/>
      <c r="N34" s="3"/>
      <c r="O34" s="21"/>
      <c r="P34" s="3"/>
      <c r="Q34" s="3"/>
      <c r="R34" s="3"/>
      <c r="S34" s="3"/>
      <c r="T34" s="3"/>
      <c r="U34" s="3"/>
      <c r="V34" s="3"/>
      <c r="W34" s="3"/>
      <c r="X34" s="3"/>
      <c r="Y34" s="3"/>
      <c r="Z34" s="1"/>
      <c r="AA34" s="1"/>
      <c r="AB34" s="1"/>
    </row>
    <row r="35" spans="1:28" x14ac:dyDescent="0.35">
      <c r="A35" s="1"/>
      <c r="B35" s="22" t="s">
        <v>42</v>
      </c>
      <c r="C35" s="3">
        <v>0</v>
      </c>
      <c r="D35" s="3"/>
      <c r="E35" s="3">
        <v>0</v>
      </c>
      <c r="F35" s="3"/>
      <c r="G35" s="3">
        <v>0.57999999999999996</v>
      </c>
      <c r="H35" s="3" t="s">
        <v>18</v>
      </c>
      <c r="I35" s="3">
        <v>0</v>
      </c>
      <c r="J35" s="3"/>
      <c r="K35" s="3">
        <v>0</v>
      </c>
      <c r="L35" s="3"/>
      <c r="M35" s="3"/>
      <c r="N35" s="3"/>
      <c r="O35" s="22"/>
      <c r="P35" s="3"/>
      <c r="Q35" s="3"/>
      <c r="R35" s="3"/>
      <c r="S35" s="3"/>
      <c r="T35" s="3"/>
      <c r="U35" s="3"/>
      <c r="V35" s="3"/>
      <c r="W35" s="3"/>
      <c r="X35" s="3"/>
      <c r="Y35" s="3"/>
      <c r="Z35" s="1"/>
      <c r="AA35" s="1"/>
      <c r="AB35" s="1"/>
    </row>
    <row r="36" spans="1:28" x14ac:dyDescent="0.35">
      <c r="A36" s="1"/>
      <c r="B36" s="21" t="s">
        <v>43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v>0</v>
      </c>
      <c r="J36" s="3"/>
      <c r="K36" s="3">
        <v>0</v>
      </c>
      <c r="L36" s="3"/>
      <c r="M36" s="3"/>
      <c r="N36" s="3"/>
      <c r="O36" s="21"/>
      <c r="P36" s="3"/>
      <c r="Q36" s="3"/>
      <c r="R36" s="3"/>
      <c r="S36" s="3"/>
      <c r="T36" s="3"/>
      <c r="U36" s="3"/>
      <c r="V36" s="3"/>
      <c r="W36" s="3"/>
      <c r="X36" s="3"/>
      <c r="Y36" s="3"/>
      <c r="Z36" s="1"/>
      <c r="AA36" s="1"/>
      <c r="AB36" s="1"/>
    </row>
    <row r="37" spans="1:28" x14ac:dyDescent="0.35">
      <c r="A37" s="1"/>
      <c r="B37" s="22" t="s">
        <v>44</v>
      </c>
      <c r="C37" s="3">
        <v>0</v>
      </c>
      <c r="D37" s="3"/>
      <c r="E37" s="3">
        <v>0.64</v>
      </c>
      <c r="F37" s="3" t="s">
        <v>18</v>
      </c>
      <c r="G37" s="3">
        <v>0</v>
      </c>
      <c r="H37" s="3"/>
      <c r="I37" s="3">
        <v>0</v>
      </c>
      <c r="J37" s="3"/>
      <c r="K37" s="3">
        <v>0</v>
      </c>
      <c r="L37" s="3"/>
      <c r="M37" s="3"/>
      <c r="N37" s="3"/>
      <c r="O37" s="22"/>
      <c r="P37" s="3"/>
      <c r="Q37" s="3"/>
      <c r="R37" s="3"/>
      <c r="S37" s="3"/>
      <c r="T37" s="3"/>
      <c r="U37" s="3"/>
      <c r="V37" s="3"/>
      <c r="W37" s="3"/>
      <c r="X37" s="3"/>
      <c r="Y37" s="3"/>
      <c r="Z37" s="1"/>
      <c r="AA37" s="1"/>
      <c r="AB37" s="1"/>
    </row>
    <row r="38" spans="1:28" x14ac:dyDescent="0.35">
      <c r="A38" s="1"/>
      <c r="B38" s="21" t="s">
        <v>45</v>
      </c>
      <c r="C38" s="3">
        <v>0</v>
      </c>
      <c r="D38" s="3"/>
      <c r="E38" s="3">
        <v>0.27</v>
      </c>
      <c r="F38" s="3"/>
      <c r="G38" s="3">
        <v>0</v>
      </c>
      <c r="H38" s="3"/>
      <c r="I38" s="3">
        <v>0</v>
      </c>
      <c r="J38" s="3"/>
      <c r="K38" s="3">
        <v>0</v>
      </c>
      <c r="L38" s="3"/>
      <c r="M38" s="3"/>
      <c r="N38" s="3"/>
      <c r="O38" s="21"/>
      <c r="P38" s="3"/>
      <c r="Q38" s="3"/>
      <c r="R38" s="3"/>
      <c r="S38" s="3"/>
      <c r="T38" s="3"/>
      <c r="U38" s="3"/>
      <c r="V38" s="3"/>
      <c r="W38" s="3"/>
      <c r="X38" s="3"/>
      <c r="Y38" s="3"/>
      <c r="Z38" s="1"/>
      <c r="AA38" s="1"/>
      <c r="AB38" s="1"/>
    </row>
    <row r="39" spans="1:28" x14ac:dyDescent="0.35">
      <c r="A39" s="1"/>
      <c r="B39" s="22" t="s">
        <v>46</v>
      </c>
      <c r="C39" s="3">
        <v>0</v>
      </c>
      <c r="D39" s="3"/>
      <c r="E39" s="3">
        <v>0.66</v>
      </c>
      <c r="F39" s="3" t="s">
        <v>18</v>
      </c>
      <c r="G39" s="3">
        <v>0</v>
      </c>
      <c r="H39" s="3"/>
      <c r="I39" s="3">
        <v>0</v>
      </c>
      <c r="J39" s="3"/>
      <c r="K39" s="3">
        <v>0</v>
      </c>
      <c r="L39" s="3"/>
      <c r="M39" s="3"/>
      <c r="N39" s="3"/>
      <c r="O39" s="22"/>
      <c r="P39" s="3"/>
      <c r="Q39" s="3"/>
      <c r="R39" s="3"/>
      <c r="S39" s="3"/>
      <c r="T39" s="3"/>
      <c r="U39" s="3"/>
      <c r="V39" s="3"/>
      <c r="W39" s="3"/>
      <c r="X39" s="3"/>
      <c r="Y39" s="3"/>
      <c r="Z39" s="1"/>
      <c r="AA39" s="1"/>
      <c r="AB39" s="1"/>
    </row>
    <row r="40" spans="1:28" x14ac:dyDescent="0.35">
      <c r="A40" s="1"/>
      <c r="B40" s="21" t="s">
        <v>47</v>
      </c>
      <c r="C40" s="3">
        <v>0</v>
      </c>
      <c r="D40" s="3"/>
      <c r="E40" s="3">
        <v>0</v>
      </c>
      <c r="F40" s="3"/>
      <c r="G40" s="3">
        <v>0.45</v>
      </c>
      <c r="H40" s="3" t="s">
        <v>18</v>
      </c>
      <c r="I40" s="3">
        <v>0</v>
      </c>
      <c r="J40" s="3"/>
      <c r="K40" s="3">
        <v>0</v>
      </c>
      <c r="L40" s="3"/>
      <c r="M40" s="3"/>
      <c r="N40" s="3"/>
      <c r="O40" s="21"/>
      <c r="P40" s="3"/>
      <c r="Q40" s="3"/>
      <c r="R40" s="3"/>
      <c r="S40" s="3"/>
      <c r="T40" s="3"/>
      <c r="U40" s="3"/>
      <c r="V40" s="3"/>
      <c r="W40" s="3"/>
      <c r="X40" s="3"/>
      <c r="Y40" s="3"/>
      <c r="Z40" s="1"/>
      <c r="AA40" s="1"/>
      <c r="AB40" s="1"/>
    </row>
    <row r="41" spans="1:28" x14ac:dyDescent="0.35">
      <c r="A41" s="1"/>
      <c r="B41" s="22" t="s">
        <v>48</v>
      </c>
      <c r="C41" s="3">
        <v>0</v>
      </c>
      <c r="D41" s="3"/>
      <c r="E41" s="3">
        <v>0</v>
      </c>
      <c r="F41" s="3"/>
      <c r="G41" s="3">
        <v>11</v>
      </c>
      <c r="H41" s="3"/>
      <c r="I41" s="3">
        <v>0</v>
      </c>
      <c r="J41" s="3"/>
      <c r="K41" s="3">
        <v>0</v>
      </c>
      <c r="L41" s="3"/>
      <c r="M41" s="3"/>
      <c r="N41" s="3"/>
      <c r="O41" s="22"/>
      <c r="P41" s="3"/>
      <c r="Q41" s="3"/>
      <c r="R41" s="3"/>
      <c r="S41" s="3"/>
      <c r="T41" s="3"/>
      <c r="U41" s="3"/>
      <c r="V41" s="3"/>
      <c r="W41" s="3"/>
      <c r="X41" s="3"/>
      <c r="Y41" s="3"/>
      <c r="Z41" s="1"/>
      <c r="AA41" s="1"/>
      <c r="AB41" s="1"/>
    </row>
    <row r="42" spans="1:28" x14ac:dyDescent="0.35">
      <c r="A42" s="1"/>
      <c r="B42" s="21" t="s">
        <v>49</v>
      </c>
      <c r="C42" s="3">
        <v>1.4</v>
      </c>
      <c r="D42" s="3"/>
      <c r="E42" s="3">
        <v>0.69</v>
      </c>
      <c r="F42" s="3" t="s">
        <v>18</v>
      </c>
      <c r="G42" s="3">
        <v>2.1</v>
      </c>
      <c r="H42" s="3"/>
      <c r="I42" s="3">
        <v>0</v>
      </c>
      <c r="J42" s="3"/>
      <c r="K42" s="3">
        <v>0.23</v>
      </c>
      <c r="L42" s="3" t="s">
        <v>18</v>
      </c>
      <c r="M42" s="3"/>
      <c r="N42" s="3"/>
      <c r="O42" s="21"/>
      <c r="P42" s="3"/>
      <c r="Q42" s="3"/>
      <c r="R42" s="3"/>
      <c r="S42" s="3"/>
      <c r="T42" s="3"/>
      <c r="U42" s="3"/>
      <c r="V42" s="3"/>
      <c r="W42" s="3"/>
      <c r="X42" s="3"/>
      <c r="Y42" s="3"/>
      <c r="Z42" s="1"/>
      <c r="AA42" s="1"/>
      <c r="AB42" s="1"/>
    </row>
    <row r="43" spans="1:28" x14ac:dyDescent="0.35">
      <c r="A43" s="1"/>
      <c r="B43" s="21" t="s">
        <v>50</v>
      </c>
      <c r="C43" s="3">
        <v>1.3</v>
      </c>
      <c r="D43" s="3" t="s">
        <v>18</v>
      </c>
      <c r="E43" s="3">
        <v>0</v>
      </c>
      <c r="F43" s="3"/>
      <c r="G43" s="3">
        <v>2.7</v>
      </c>
      <c r="H43" s="3"/>
      <c r="I43" s="3">
        <v>0</v>
      </c>
      <c r="J43" s="3"/>
      <c r="K43" s="3">
        <v>0.25</v>
      </c>
      <c r="L43" s="3" t="s">
        <v>18</v>
      </c>
      <c r="M43" s="3"/>
      <c r="N43" s="3"/>
      <c r="O43" s="21"/>
      <c r="P43" s="3"/>
      <c r="Q43" s="3"/>
      <c r="R43" s="3"/>
      <c r="S43" s="3"/>
      <c r="T43" s="3"/>
      <c r="U43" s="3"/>
      <c r="V43" s="3"/>
      <c r="W43" s="3"/>
      <c r="X43" s="3"/>
      <c r="Y43" s="3"/>
      <c r="Z43" s="1"/>
      <c r="AA43" s="1"/>
      <c r="AB43" s="1"/>
    </row>
    <row r="44" spans="1:28" x14ac:dyDescent="0.35">
      <c r="A44" s="1"/>
      <c r="B44" s="21" t="s">
        <v>51</v>
      </c>
      <c r="C44" s="3">
        <v>4.9000000000000004</v>
      </c>
      <c r="D44" s="3"/>
      <c r="E44" s="3">
        <v>1.5</v>
      </c>
      <c r="F44" s="3"/>
      <c r="G44" s="3">
        <v>3.4</v>
      </c>
      <c r="H44" s="3"/>
      <c r="I44" s="3">
        <v>4.0999999999999996</v>
      </c>
      <c r="J44" s="3" t="s">
        <v>18</v>
      </c>
      <c r="K44" s="3">
        <v>0</v>
      </c>
      <c r="L44" s="3"/>
      <c r="M44" s="3"/>
      <c r="N44" s="3"/>
      <c r="O44" s="21"/>
      <c r="P44" s="3"/>
      <c r="Q44" s="3"/>
      <c r="R44" s="3"/>
      <c r="S44" s="3"/>
      <c r="T44" s="3"/>
      <c r="U44" s="3"/>
      <c r="V44" s="3"/>
      <c r="W44" s="3"/>
      <c r="X44" s="3"/>
      <c r="Y44" s="3"/>
      <c r="Z44" s="1"/>
      <c r="AA44" s="1"/>
      <c r="AB44" s="1"/>
    </row>
    <row r="45" spans="1:28" x14ac:dyDescent="0.35">
      <c r="A45" s="1"/>
      <c r="B45" s="22" t="s">
        <v>52</v>
      </c>
      <c r="C45" s="3">
        <v>4.4000000000000004</v>
      </c>
      <c r="D45" s="3"/>
      <c r="E45" s="3">
        <v>1.4</v>
      </c>
      <c r="F45" s="3" t="s">
        <v>18</v>
      </c>
      <c r="G45" s="3">
        <v>5.8</v>
      </c>
      <c r="H45" s="3"/>
      <c r="I45" s="3">
        <v>0</v>
      </c>
      <c r="J45" s="3"/>
      <c r="K45" s="3">
        <v>0.36</v>
      </c>
      <c r="L45" s="3" t="s">
        <v>18</v>
      </c>
      <c r="M45" s="3"/>
      <c r="N45" s="3"/>
      <c r="O45" s="22"/>
      <c r="P45" s="3"/>
      <c r="Q45" s="3"/>
      <c r="R45" s="3"/>
      <c r="S45" s="3"/>
      <c r="T45" s="3"/>
      <c r="U45" s="3"/>
      <c r="V45" s="3"/>
      <c r="W45" s="3"/>
      <c r="X45" s="3"/>
      <c r="Y45" s="3"/>
      <c r="Z45" s="1"/>
      <c r="AA45" s="1"/>
      <c r="AB45" s="1"/>
    </row>
    <row r="46" spans="1:28" x14ac:dyDescent="0.35">
      <c r="A46" s="1"/>
      <c r="B46" s="22" t="s">
        <v>53</v>
      </c>
      <c r="C46" s="3">
        <v>21</v>
      </c>
      <c r="D46" s="3"/>
      <c r="E46" s="3">
        <v>4.8</v>
      </c>
      <c r="F46" s="3"/>
      <c r="G46" s="3">
        <v>12</v>
      </c>
      <c r="H46" s="3"/>
      <c r="I46" s="3">
        <v>23</v>
      </c>
      <c r="J46" s="3"/>
      <c r="K46" s="3">
        <v>1.3</v>
      </c>
      <c r="L46" s="3" t="s">
        <v>18</v>
      </c>
      <c r="M46" s="3"/>
      <c r="N46" s="3"/>
      <c r="O46" s="22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1"/>
      <c r="AB46" s="1"/>
    </row>
    <row r="47" spans="1:28" x14ac:dyDescent="0.35">
      <c r="A47" s="1"/>
      <c r="B47" s="22" t="s">
        <v>54</v>
      </c>
      <c r="C47" s="3">
        <v>8.5</v>
      </c>
      <c r="D47" s="3"/>
      <c r="E47" s="3">
        <v>3</v>
      </c>
      <c r="F47" s="3"/>
      <c r="G47" s="3">
        <v>10</v>
      </c>
      <c r="H47" s="3"/>
      <c r="I47" s="3">
        <v>0</v>
      </c>
      <c r="J47" s="3"/>
      <c r="K47" s="3">
        <v>2.7</v>
      </c>
      <c r="L47" s="3"/>
      <c r="M47" s="3"/>
      <c r="N47" s="3"/>
      <c r="O47" s="22"/>
      <c r="P47" s="3"/>
      <c r="Q47" s="3"/>
      <c r="R47" s="3"/>
      <c r="S47" s="3"/>
      <c r="T47" s="3"/>
      <c r="U47" s="3"/>
      <c r="V47" s="3"/>
      <c r="W47" s="3"/>
      <c r="X47" s="3"/>
      <c r="Y47" s="3"/>
      <c r="Z47" s="1"/>
      <c r="AA47" s="1"/>
      <c r="AB47" s="1"/>
    </row>
    <row r="48" spans="1:28" x14ac:dyDescent="0.35">
      <c r="A48" s="1"/>
      <c r="B48" s="22" t="s">
        <v>55</v>
      </c>
      <c r="C48" s="3">
        <v>8.5</v>
      </c>
      <c r="D48" s="3"/>
      <c r="E48" s="3">
        <v>3.2</v>
      </c>
      <c r="F48" s="3"/>
      <c r="G48" s="3">
        <v>5.5</v>
      </c>
      <c r="H48" s="3"/>
      <c r="I48" s="3">
        <v>0</v>
      </c>
      <c r="J48" s="3"/>
      <c r="K48" s="3">
        <v>1.9</v>
      </c>
      <c r="L48" s="1"/>
      <c r="M48" s="3"/>
      <c r="N48" s="3"/>
      <c r="O48" s="22"/>
      <c r="P48" s="3"/>
      <c r="Q48" s="3"/>
      <c r="R48" s="3"/>
      <c r="S48" s="3"/>
      <c r="T48" s="3"/>
      <c r="U48" s="3"/>
      <c r="V48" s="3"/>
      <c r="W48" s="3"/>
      <c r="X48" s="3"/>
      <c r="Y48" s="1"/>
      <c r="Z48" s="1"/>
      <c r="AA48" s="1"/>
      <c r="AB48" s="1"/>
    </row>
    <row r="49" spans="1:28" x14ac:dyDescent="0.35">
      <c r="A49" s="1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  <c r="Y49" s="1"/>
      <c r="Z49" s="1"/>
      <c r="AA49" s="1"/>
      <c r="AB49" s="1"/>
    </row>
    <row r="50" spans="1:28" x14ac:dyDescent="0.35">
      <c r="A50" s="1"/>
      <c r="B50" s="11" t="s">
        <v>19</v>
      </c>
      <c r="C50" s="3">
        <v>5.9</v>
      </c>
      <c r="D50" s="3"/>
      <c r="E50" s="3">
        <v>1.8</v>
      </c>
      <c r="F50" s="3" t="s">
        <v>18</v>
      </c>
      <c r="G50" s="8">
        <v>4</v>
      </c>
      <c r="H50" s="8"/>
      <c r="I50" s="3">
        <v>4.3</v>
      </c>
      <c r="J50" s="3" t="s">
        <v>18</v>
      </c>
      <c r="K50" s="3">
        <v>0.69</v>
      </c>
      <c r="L50" s="3" t="s">
        <v>18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"/>
      <c r="Y50" s="1"/>
      <c r="Z50" s="1"/>
      <c r="AA50" s="1"/>
      <c r="AB50" s="1"/>
    </row>
    <row r="51" spans="1:28" x14ac:dyDescent="0.35">
      <c r="A51" s="1"/>
      <c r="B51" s="11" t="s">
        <v>20</v>
      </c>
      <c r="C51" s="3">
        <v>11</v>
      </c>
      <c r="D51" s="3"/>
      <c r="E51" s="8">
        <v>3</v>
      </c>
      <c r="F51" s="8"/>
      <c r="G51" s="3">
        <v>8.6</v>
      </c>
      <c r="H51" s="3"/>
      <c r="I51" s="3">
        <v>7.9</v>
      </c>
      <c r="J51" s="3"/>
      <c r="K51" s="3">
        <v>1.2</v>
      </c>
      <c r="L51" s="3" t="s">
        <v>18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1"/>
      <c r="Y51" s="1"/>
      <c r="Z51" s="1"/>
      <c r="AA51" s="1"/>
      <c r="AB51" s="1"/>
    </row>
    <row r="52" spans="1:28" x14ac:dyDescent="0.35">
      <c r="A52" s="1"/>
      <c r="B52" s="11" t="s">
        <v>21</v>
      </c>
      <c r="C52" s="3">
        <v>5.4</v>
      </c>
      <c r="D52" s="3"/>
      <c r="E52" s="3">
        <v>1.4</v>
      </c>
      <c r="F52" s="3" t="s">
        <v>18</v>
      </c>
      <c r="G52" s="3">
        <v>3.2</v>
      </c>
      <c r="H52" s="3"/>
      <c r="I52" s="3">
        <v>3.4</v>
      </c>
      <c r="J52" s="3" t="s">
        <v>18</v>
      </c>
      <c r="K52" s="3">
        <v>0.56999999999999995</v>
      </c>
      <c r="L52" s="3" t="s">
        <v>18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1"/>
      <c r="Y52" s="1"/>
      <c r="Z52" s="1"/>
      <c r="AA52" s="1"/>
      <c r="AB52" s="1"/>
    </row>
    <row r="53" spans="1:28" x14ac:dyDescent="0.35">
      <c r="A53" s="12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2"/>
      <c r="Y53" s="12"/>
      <c r="Z53" s="12"/>
      <c r="AA53" s="12"/>
      <c r="AB53" s="12"/>
    </row>
    <row r="54" spans="1:28" x14ac:dyDescent="0.35">
      <c r="A54" s="12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2"/>
      <c r="Y54" s="12"/>
      <c r="Z54" s="12"/>
      <c r="AA54" s="12"/>
      <c r="AB54" s="12"/>
    </row>
    <row r="55" spans="1:28" x14ac:dyDescent="0.35">
      <c r="A55" s="12"/>
      <c r="B55" s="14" t="s">
        <v>28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2"/>
      <c r="Y55" s="12"/>
      <c r="Z55" s="12"/>
      <c r="AA55" s="12"/>
      <c r="AB55" s="12"/>
    </row>
    <row r="56" spans="1:28" x14ac:dyDescent="0.35">
      <c r="A56" s="12"/>
      <c r="B56" s="14" t="s">
        <v>18</v>
      </c>
      <c r="C56" s="15" t="s">
        <v>29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2"/>
      <c r="Y56" s="12"/>
      <c r="Z56" s="12"/>
      <c r="AA56" s="12"/>
      <c r="AB56" s="12"/>
    </row>
    <row r="57" spans="1:28" x14ac:dyDescent="0.35">
      <c r="A57" s="12"/>
      <c r="B57" s="16"/>
      <c r="C57" s="15" t="s">
        <v>30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2"/>
      <c r="Y57" s="12"/>
      <c r="Z57" s="12"/>
      <c r="AA57" s="12"/>
      <c r="AB57" s="12"/>
    </row>
    <row r="58" spans="1:28" x14ac:dyDescent="0.35">
      <c r="A58" s="12"/>
      <c r="B58" s="43" t="s">
        <v>38</v>
      </c>
      <c r="C58" s="15" t="s">
        <v>39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2"/>
      <c r="Y58" s="12"/>
      <c r="Z58" s="12"/>
      <c r="AA58" s="12"/>
      <c r="AB58" s="12"/>
    </row>
  </sheetData>
  <mergeCells count="37">
    <mergeCell ref="T6:T8"/>
    <mergeCell ref="V6:V8"/>
    <mergeCell ref="AA6:AA8"/>
    <mergeCell ref="AB6:AB8"/>
    <mergeCell ref="I6:I8"/>
    <mergeCell ref="L6:L8"/>
    <mergeCell ref="O6:O8"/>
    <mergeCell ref="R6:R8"/>
    <mergeCell ref="U6:U8"/>
    <mergeCell ref="X6:X8"/>
    <mergeCell ref="M6:M8"/>
    <mergeCell ref="N6:N8"/>
    <mergeCell ref="P6:P8"/>
    <mergeCell ref="Q6:Q8"/>
    <mergeCell ref="S6:S8"/>
    <mergeCell ref="E2:F2"/>
    <mergeCell ref="G6:G8"/>
    <mergeCell ref="C6:C8"/>
    <mergeCell ref="D6:D8"/>
    <mergeCell ref="E6:E8"/>
    <mergeCell ref="F6:F8"/>
    <mergeCell ref="W6:W8"/>
    <mergeCell ref="Y6:Y8"/>
    <mergeCell ref="Z6:Z8"/>
    <mergeCell ref="C32:C33"/>
    <mergeCell ref="E32:E33"/>
    <mergeCell ref="G32:G33"/>
    <mergeCell ref="I32:I33"/>
    <mergeCell ref="K32:K33"/>
    <mergeCell ref="D32:D33"/>
    <mergeCell ref="F32:F33"/>
    <mergeCell ref="H32:H33"/>
    <mergeCell ref="J32:J33"/>
    <mergeCell ref="L32:L33"/>
    <mergeCell ref="H6:H8"/>
    <mergeCell ref="J6:J8"/>
    <mergeCell ref="K6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43B6-8856-4B1A-9831-08078A087883}">
  <dimension ref="A1:AB22"/>
  <sheetViews>
    <sheetView workbookViewId="0">
      <selection activeCell="B4" sqref="B4"/>
    </sheetView>
  </sheetViews>
  <sheetFormatPr defaultRowHeight="14.5" x14ac:dyDescent="0.35"/>
  <cols>
    <col min="1" max="1" width="8.453125" customWidth="1"/>
    <col min="2" max="2" width="10.81640625" customWidth="1"/>
    <col min="3" max="3" width="5.7265625" style="17" customWidth="1"/>
    <col min="4" max="4" width="4.1796875" style="17" customWidth="1"/>
    <col min="5" max="5" width="5.7265625" style="17" customWidth="1"/>
    <col min="6" max="6" width="4.1796875" style="17" customWidth="1"/>
    <col min="7" max="7" width="9.54296875" style="17" customWidth="1"/>
    <col min="8" max="8" width="8.26953125" style="17" customWidth="1"/>
    <col min="9" max="9" width="10" style="17" customWidth="1"/>
    <col min="10" max="10" width="5.7265625" style="17" customWidth="1"/>
    <col min="11" max="11" width="4.1796875" style="17" customWidth="1"/>
    <col min="12" max="12" width="10" style="17" customWidth="1"/>
    <col min="13" max="13" width="5.7265625" style="17" customWidth="1"/>
    <col min="14" max="14" width="4.1796875" style="17" customWidth="1"/>
    <col min="15" max="15" width="10" style="17" customWidth="1"/>
    <col min="16" max="16" width="6.453125" style="17" bestFit="1" customWidth="1"/>
    <col min="17" max="17" width="4.1796875" style="17" customWidth="1"/>
    <col min="18" max="18" width="10" style="17" customWidth="1"/>
    <col min="19" max="19" width="6.7265625" style="17" customWidth="1"/>
    <col min="20" max="20" width="4.1796875" style="17" customWidth="1"/>
    <col min="21" max="21" width="10" customWidth="1"/>
    <col min="22" max="22" width="5.7265625" customWidth="1"/>
    <col min="23" max="23" width="4.1796875" customWidth="1"/>
    <col min="24" max="24" width="10" customWidth="1"/>
    <col min="25" max="25" width="8.453125" customWidth="1"/>
  </cols>
  <sheetData>
    <row r="1" spans="1:28" ht="18.5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1"/>
      <c r="Y1" s="1"/>
    </row>
    <row r="2" spans="1:28" ht="18.5" x14ac:dyDescent="0.45">
      <c r="A2" s="1"/>
      <c r="B2" s="2" t="s">
        <v>32</v>
      </c>
      <c r="C2" s="3"/>
      <c r="D2" s="3"/>
      <c r="E2" s="84">
        <v>44312</v>
      </c>
      <c r="F2" s="8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  <c r="W2" s="1"/>
      <c r="X2" s="1"/>
      <c r="Y2" s="1"/>
    </row>
    <row r="3" spans="1:28" x14ac:dyDescent="0.35">
      <c r="A3" s="1"/>
      <c r="B3" s="1" t="s">
        <v>31</v>
      </c>
      <c r="C3" s="3"/>
      <c r="D3" s="3"/>
      <c r="E3" s="3"/>
      <c r="F3" s="3"/>
      <c r="G3" s="4"/>
      <c r="H3" s="4" t="s">
        <v>59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8" x14ac:dyDescent="0.35">
      <c r="A4" s="1"/>
      <c r="B4" s="1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8" ht="15" thickBot="1" x14ac:dyDescent="0.4">
      <c r="A5" s="1"/>
      <c r="B5" s="1"/>
      <c r="C5" s="24"/>
      <c r="D5" s="24"/>
      <c r="E5" s="24"/>
      <c r="F5" s="24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3"/>
    </row>
    <row r="6" spans="1:28" ht="15" customHeight="1" thickTop="1" x14ac:dyDescent="0.35">
      <c r="A6" s="1"/>
      <c r="B6" s="19"/>
      <c r="C6" s="80" t="s">
        <v>9</v>
      </c>
      <c r="D6" s="82" t="s">
        <v>6</v>
      </c>
      <c r="E6" s="85" t="s">
        <v>10</v>
      </c>
      <c r="F6" s="82" t="s">
        <v>6</v>
      </c>
      <c r="G6" s="87" t="s">
        <v>37</v>
      </c>
      <c r="H6" s="89" t="s">
        <v>8</v>
      </c>
      <c r="I6" s="91" t="s">
        <v>4</v>
      </c>
      <c r="J6" s="85" t="s">
        <v>12</v>
      </c>
      <c r="K6" s="82" t="s">
        <v>6</v>
      </c>
      <c r="L6" s="74" t="s">
        <v>4</v>
      </c>
      <c r="M6" s="80" t="s">
        <v>13</v>
      </c>
      <c r="N6" s="82" t="s">
        <v>6</v>
      </c>
      <c r="O6" s="78" t="s">
        <v>4</v>
      </c>
      <c r="P6" s="80" t="s">
        <v>15</v>
      </c>
      <c r="Q6" s="82" t="s">
        <v>6</v>
      </c>
      <c r="R6" s="78" t="s">
        <v>4</v>
      </c>
      <c r="S6" s="80" t="s">
        <v>16</v>
      </c>
      <c r="T6" s="82" t="s">
        <v>6</v>
      </c>
      <c r="U6" s="74" t="s">
        <v>4</v>
      </c>
      <c r="V6" s="80" t="s">
        <v>17</v>
      </c>
      <c r="W6" s="82" t="s">
        <v>6</v>
      </c>
      <c r="X6" s="74" t="s">
        <v>4</v>
      </c>
      <c r="Y6" s="83" t="s">
        <v>5</v>
      </c>
      <c r="AB6" s="5" t="s">
        <v>2</v>
      </c>
    </row>
    <row r="7" spans="1:28" ht="15" customHeight="1" x14ac:dyDescent="0.35">
      <c r="A7" s="1"/>
      <c r="B7" s="19"/>
      <c r="C7" s="81"/>
      <c r="D7" s="70"/>
      <c r="E7" s="86"/>
      <c r="F7" s="70"/>
      <c r="G7" s="88"/>
      <c r="H7" s="90"/>
      <c r="I7" s="92"/>
      <c r="J7" s="86"/>
      <c r="K7" s="70"/>
      <c r="L7" s="75"/>
      <c r="M7" s="81"/>
      <c r="N7" s="70"/>
      <c r="O7" s="79"/>
      <c r="P7" s="81"/>
      <c r="Q7" s="70"/>
      <c r="R7" s="79"/>
      <c r="S7" s="81"/>
      <c r="T7" s="70"/>
      <c r="U7" s="75"/>
      <c r="V7" s="81"/>
      <c r="W7" s="70"/>
      <c r="X7" s="75"/>
      <c r="Y7" s="83"/>
      <c r="AB7" s="5" t="s">
        <v>3</v>
      </c>
    </row>
    <row r="8" spans="1:28" ht="15" customHeight="1" x14ac:dyDescent="0.35">
      <c r="A8" s="1"/>
      <c r="B8" s="20" t="s">
        <v>40</v>
      </c>
      <c r="C8" s="81"/>
      <c r="D8" s="70"/>
      <c r="E8" s="86"/>
      <c r="F8" s="70"/>
      <c r="G8" s="88"/>
      <c r="H8" s="90"/>
      <c r="I8" s="92"/>
      <c r="J8" s="86"/>
      <c r="K8" s="70"/>
      <c r="L8" s="75"/>
      <c r="M8" s="81"/>
      <c r="N8" s="70"/>
      <c r="O8" s="79"/>
      <c r="P8" s="81"/>
      <c r="Q8" s="70"/>
      <c r="R8" s="79"/>
      <c r="S8" s="81"/>
      <c r="T8" s="70"/>
      <c r="U8" s="75"/>
      <c r="V8" s="81"/>
      <c r="W8" s="70"/>
      <c r="X8" s="75"/>
      <c r="Y8" s="83"/>
      <c r="AB8" s="5" t="s">
        <v>7</v>
      </c>
    </row>
    <row r="9" spans="1:28" ht="15" thickBot="1" x14ac:dyDescent="0.4">
      <c r="A9" s="1"/>
      <c r="B9" s="47" t="s">
        <v>56</v>
      </c>
      <c r="C9" s="34">
        <v>3.4</v>
      </c>
      <c r="D9" s="35"/>
      <c r="E9" s="35">
        <v>12</v>
      </c>
      <c r="F9" s="35" t="s">
        <v>18</v>
      </c>
      <c r="G9" s="51" t="s">
        <v>58</v>
      </c>
      <c r="H9" s="35">
        <v>17.399999999999999</v>
      </c>
      <c r="I9" s="35">
        <v>20</v>
      </c>
      <c r="J9" s="35">
        <v>4.4000000000000004</v>
      </c>
      <c r="K9" s="35" t="s">
        <v>18</v>
      </c>
      <c r="L9" s="36">
        <v>450000</v>
      </c>
      <c r="M9" s="34">
        <v>4.7</v>
      </c>
      <c r="N9" s="35"/>
      <c r="O9" s="36">
        <v>10000</v>
      </c>
      <c r="P9" s="34">
        <v>36</v>
      </c>
      <c r="Q9" s="35"/>
      <c r="R9" s="36">
        <v>40</v>
      </c>
      <c r="S9" s="34">
        <v>6.9</v>
      </c>
      <c r="T9" s="35"/>
      <c r="U9" s="36">
        <v>150000</v>
      </c>
      <c r="V9" s="34">
        <v>0.27</v>
      </c>
      <c r="W9" s="35" t="s">
        <v>18</v>
      </c>
      <c r="X9" s="36">
        <v>30</v>
      </c>
      <c r="Y9" s="29">
        <f>(H9/I9)+(J9/L9)+(M9/O9)+(P9/R9)+(S9/U9)+(V9/X9)</f>
        <v>1.7795257777777775</v>
      </c>
      <c r="AB9" s="5" t="s">
        <v>11</v>
      </c>
    </row>
    <row r="10" spans="1:28" ht="15" thickTop="1" x14ac:dyDescent="0.35">
      <c r="A10" s="12"/>
      <c r="B10" s="12"/>
      <c r="C10" s="52" t="s">
        <v>57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V10" s="50"/>
      <c r="W10" s="50"/>
      <c r="X10" s="50"/>
      <c r="Y10" s="12"/>
    </row>
    <row r="11" spans="1:28" x14ac:dyDescent="0.35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2"/>
      <c r="V11" s="12"/>
      <c r="W11" s="12"/>
      <c r="X11" s="12"/>
      <c r="Y11" s="12"/>
    </row>
    <row r="12" spans="1:28" ht="18.5" x14ac:dyDescent="0.45">
      <c r="A12" s="1"/>
      <c r="B12" s="2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2"/>
      <c r="V12" s="12"/>
      <c r="W12" s="12"/>
      <c r="X12" s="12"/>
      <c r="Y12" s="12"/>
    </row>
    <row r="13" spans="1:28" x14ac:dyDescent="0.3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2"/>
      <c r="V13" s="12"/>
      <c r="W13" s="12"/>
      <c r="X13" s="12"/>
      <c r="Y13" s="12"/>
    </row>
    <row r="14" spans="1:28" ht="15" customHeight="1" x14ac:dyDescent="0.35">
      <c r="A14" s="1"/>
      <c r="B14" s="1"/>
      <c r="C14" s="59" t="s">
        <v>23</v>
      </c>
      <c r="D14" s="70" t="s">
        <v>6</v>
      </c>
      <c r="E14" s="59" t="s">
        <v>24</v>
      </c>
      <c r="F14" s="70" t="s">
        <v>6</v>
      </c>
      <c r="G14" s="59" t="s">
        <v>25</v>
      </c>
      <c r="H14" s="70" t="s">
        <v>6</v>
      </c>
      <c r="I14" s="59" t="s">
        <v>26</v>
      </c>
      <c r="J14" s="70" t="s">
        <v>6</v>
      </c>
      <c r="K14" s="61" t="s">
        <v>27</v>
      </c>
      <c r="L14" s="70" t="s">
        <v>6</v>
      </c>
      <c r="M14" s="3"/>
      <c r="N14" s="3"/>
      <c r="O14" s="13"/>
      <c r="P14" s="13"/>
      <c r="Q14" s="13"/>
      <c r="R14" s="13"/>
      <c r="S14" s="13"/>
      <c r="T14" s="13"/>
      <c r="U14" s="12"/>
      <c r="V14" s="12"/>
      <c r="W14" s="12"/>
      <c r="X14" s="12"/>
      <c r="Y14" s="12"/>
    </row>
    <row r="15" spans="1:28" x14ac:dyDescent="0.35">
      <c r="A15" s="1"/>
      <c r="B15" s="6" t="s">
        <v>40</v>
      </c>
      <c r="C15" s="60"/>
      <c r="D15" s="70"/>
      <c r="E15" s="60"/>
      <c r="F15" s="70"/>
      <c r="G15" s="60"/>
      <c r="H15" s="70"/>
      <c r="I15" s="60"/>
      <c r="J15" s="70"/>
      <c r="K15" s="62"/>
      <c r="L15" s="70"/>
      <c r="M15" s="3"/>
      <c r="N15" s="3"/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2"/>
    </row>
    <row r="16" spans="1:28" x14ac:dyDescent="0.35">
      <c r="A16" s="1"/>
      <c r="B16" s="48" t="s">
        <v>56</v>
      </c>
      <c r="C16" s="3">
        <v>7.3</v>
      </c>
      <c r="D16" s="3"/>
      <c r="E16" s="3">
        <v>1.9</v>
      </c>
      <c r="F16" s="3"/>
      <c r="G16" s="3">
        <v>5.9</v>
      </c>
      <c r="H16" s="3"/>
      <c r="I16" s="3">
        <v>4.7</v>
      </c>
      <c r="J16" s="3"/>
      <c r="K16" s="3">
        <v>0.74</v>
      </c>
      <c r="L16" s="3" t="s">
        <v>18</v>
      </c>
      <c r="M16" s="3"/>
      <c r="N16" s="3"/>
      <c r="O16" s="13"/>
      <c r="P16" s="13"/>
      <c r="Q16" s="13"/>
      <c r="R16" s="13"/>
      <c r="S16" s="13"/>
      <c r="T16" s="13"/>
      <c r="U16" s="12"/>
      <c r="V16" s="12"/>
      <c r="W16" s="12"/>
      <c r="X16" s="12"/>
      <c r="Y16" s="12"/>
    </row>
    <row r="17" spans="1:25" x14ac:dyDescent="0.35">
      <c r="A17" s="12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2"/>
      <c r="W17" s="12"/>
      <c r="X17" s="12"/>
      <c r="Y17" s="12"/>
    </row>
    <row r="18" spans="1:25" x14ac:dyDescent="0.35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2"/>
      <c r="V18" s="12"/>
      <c r="W18" s="12"/>
      <c r="X18" s="12"/>
      <c r="Y18" s="12"/>
    </row>
    <row r="19" spans="1:25" x14ac:dyDescent="0.35">
      <c r="A19" s="12"/>
      <c r="B19" s="14" t="s">
        <v>28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2"/>
      <c r="V19" s="12"/>
      <c r="W19" s="12"/>
      <c r="X19" s="12"/>
      <c r="Y19" s="12"/>
    </row>
    <row r="20" spans="1:25" x14ac:dyDescent="0.35">
      <c r="A20" s="12"/>
      <c r="B20" s="14" t="s">
        <v>18</v>
      </c>
      <c r="C20" s="15" t="s">
        <v>29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2"/>
      <c r="V20" s="12"/>
      <c r="W20" s="12"/>
      <c r="X20" s="12"/>
      <c r="Y20" s="12"/>
    </row>
    <row r="21" spans="1:25" x14ac:dyDescent="0.35">
      <c r="A21" s="12"/>
      <c r="B21" s="16"/>
      <c r="C21" s="15" t="s">
        <v>30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2"/>
      <c r="V21" s="12"/>
      <c r="W21" s="12"/>
      <c r="X21" s="12"/>
      <c r="Y21" s="12"/>
    </row>
    <row r="22" spans="1:25" x14ac:dyDescent="0.35">
      <c r="A22" s="12"/>
      <c r="B22" s="43" t="s">
        <v>38</v>
      </c>
      <c r="C22" s="15" t="s">
        <v>39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2"/>
      <c r="V22" s="12"/>
      <c r="W22" s="12"/>
      <c r="X22" s="12"/>
      <c r="Y22" s="12"/>
    </row>
  </sheetData>
  <mergeCells count="34">
    <mergeCell ref="G6:G8"/>
    <mergeCell ref="H6:H8"/>
    <mergeCell ref="I6:I8"/>
    <mergeCell ref="R6:R8"/>
    <mergeCell ref="S6:S8"/>
    <mergeCell ref="Q6:Q8"/>
    <mergeCell ref="J6:J8"/>
    <mergeCell ref="K6:K8"/>
    <mergeCell ref="L6:L8"/>
    <mergeCell ref="M6:M8"/>
    <mergeCell ref="E2:F2"/>
    <mergeCell ref="C6:C8"/>
    <mergeCell ref="D6:D8"/>
    <mergeCell ref="E6:E8"/>
    <mergeCell ref="F6:F8"/>
    <mergeCell ref="V6:V8"/>
    <mergeCell ref="W6:W8"/>
    <mergeCell ref="X6:X8"/>
    <mergeCell ref="Y6:Y8"/>
    <mergeCell ref="N6:N8"/>
    <mergeCell ref="O6:O8"/>
    <mergeCell ref="P6:P8"/>
    <mergeCell ref="T6:T8"/>
    <mergeCell ref="U6:U8"/>
    <mergeCell ref="C14:C15"/>
    <mergeCell ref="E14:E15"/>
    <mergeCell ref="G14:G15"/>
    <mergeCell ref="I14:I15"/>
    <mergeCell ref="K14:K15"/>
    <mergeCell ref="D14:D15"/>
    <mergeCell ref="F14:F15"/>
    <mergeCell ref="H14:H15"/>
    <mergeCell ref="J14:J15"/>
    <mergeCell ref="L14:L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2911-F78A-431D-8536-52461B29A670}">
  <dimension ref="A1:Y22"/>
  <sheetViews>
    <sheetView workbookViewId="0">
      <selection activeCell="M29" sqref="M29"/>
    </sheetView>
  </sheetViews>
  <sheetFormatPr defaultRowHeight="14.5" x14ac:dyDescent="0.35"/>
  <cols>
    <col min="1" max="1" width="8.453125" customWidth="1"/>
    <col min="2" max="2" width="10.81640625" customWidth="1"/>
    <col min="3" max="3" width="5.7265625" style="17" customWidth="1"/>
    <col min="4" max="4" width="4.1796875" style="17" customWidth="1"/>
    <col min="5" max="5" width="5.7265625" style="17" customWidth="1"/>
    <col min="6" max="6" width="4.1796875" style="17" customWidth="1"/>
    <col min="7" max="7" width="9.54296875" style="17" customWidth="1"/>
    <col min="8" max="8" width="8.26953125" style="17" customWidth="1"/>
    <col min="9" max="9" width="10" style="17" customWidth="1"/>
    <col min="10" max="10" width="5.7265625" style="17" customWidth="1"/>
    <col min="11" max="11" width="4.1796875" style="17" customWidth="1"/>
    <col min="12" max="12" width="10" style="17" customWidth="1"/>
    <col min="13" max="13" width="5.7265625" style="17" customWidth="1"/>
    <col min="14" max="14" width="4.1796875" style="17" customWidth="1"/>
    <col min="15" max="15" width="10" style="17" customWidth="1"/>
    <col min="16" max="16" width="6.453125" style="17" bestFit="1" customWidth="1"/>
    <col min="17" max="17" width="4.1796875" style="17" customWidth="1"/>
    <col min="18" max="18" width="10" style="17" customWidth="1"/>
    <col min="19" max="19" width="6.7265625" style="17" customWidth="1"/>
    <col min="20" max="20" width="4.1796875" style="17" customWidth="1"/>
    <col min="21" max="21" width="10" customWidth="1"/>
    <col min="22" max="22" width="8.453125" customWidth="1"/>
  </cols>
  <sheetData>
    <row r="1" spans="1:25" ht="18.5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</row>
    <row r="2" spans="1:25" ht="18.5" x14ac:dyDescent="0.45">
      <c r="A2" s="1"/>
      <c r="B2" s="2" t="s">
        <v>32</v>
      </c>
      <c r="C2" s="3"/>
      <c r="D2" s="3"/>
      <c r="E2" s="84">
        <v>44006</v>
      </c>
      <c r="F2" s="8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</row>
    <row r="3" spans="1:25" x14ac:dyDescent="0.35">
      <c r="A3" s="1"/>
      <c r="B3" s="1" t="s">
        <v>31</v>
      </c>
      <c r="C3" s="3"/>
      <c r="D3" s="3"/>
      <c r="E3" s="3"/>
      <c r="F3" s="3"/>
      <c r="G3" s="4"/>
      <c r="H3" s="4" t="s">
        <v>64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" x14ac:dyDescent="0.35">
      <c r="A4" s="1"/>
      <c r="B4" s="1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" ht="15" thickBot="1" x14ac:dyDescent="0.4">
      <c r="A5" s="1"/>
      <c r="B5" s="1"/>
      <c r="C5" s="24"/>
      <c r="D5" s="24"/>
      <c r="E5" s="24"/>
      <c r="F5" s="24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3"/>
    </row>
    <row r="6" spans="1:25" ht="15" customHeight="1" thickTop="1" x14ac:dyDescent="0.35">
      <c r="A6" s="1"/>
      <c r="B6" s="19"/>
      <c r="C6" s="80" t="s">
        <v>9</v>
      </c>
      <c r="D6" s="82" t="s">
        <v>6</v>
      </c>
      <c r="E6" s="85" t="s">
        <v>10</v>
      </c>
      <c r="F6" s="82" t="s">
        <v>6</v>
      </c>
      <c r="G6" s="87" t="s">
        <v>37</v>
      </c>
      <c r="H6" s="89" t="s">
        <v>8</v>
      </c>
      <c r="I6" s="91" t="s">
        <v>4</v>
      </c>
      <c r="J6" s="85" t="s">
        <v>12</v>
      </c>
      <c r="K6" s="82" t="s">
        <v>6</v>
      </c>
      <c r="L6" s="74" t="s">
        <v>4</v>
      </c>
      <c r="M6" s="80" t="s">
        <v>13</v>
      </c>
      <c r="N6" s="82" t="s">
        <v>6</v>
      </c>
      <c r="O6" s="78" t="s">
        <v>4</v>
      </c>
      <c r="P6" s="80" t="s">
        <v>15</v>
      </c>
      <c r="Q6" s="82" t="s">
        <v>6</v>
      </c>
      <c r="R6" s="78" t="s">
        <v>4</v>
      </c>
      <c r="S6" s="80" t="s">
        <v>16</v>
      </c>
      <c r="T6" s="82" t="s">
        <v>6</v>
      </c>
      <c r="U6" s="74" t="s">
        <v>4</v>
      </c>
      <c r="V6" s="83" t="s">
        <v>5</v>
      </c>
      <c r="Y6" s="5" t="s">
        <v>2</v>
      </c>
    </row>
    <row r="7" spans="1:25" ht="15" customHeight="1" x14ac:dyDescent="0.35">
      <c r="A7" s="1"/>
      <c r="B7" s="19"/>
      <c r="C7" s="81"/>
      <c r="D7" s="70"/>
      <c r="E7" s="86"/>
      <c r="F7" s="70"/>
      <c r="G7" s="88"/>
      <c r="H7" s="90"/>
      <c r="I7" s="92"/>
      <c r="J7" s="86"/>
      <c r="K7" s="70"/>
      <c r="L7" s="75"/>
      <c r="M7" s="81"/>
      <c r="N7" s="70"/>
      <c r="O7" s="79"/>
      <c r="P7" s="81"/>
      <c r="Q7" s="70"/>
      <c r="R7" s="79"/>
      <c r="S7" s="81"/>
      <c r="T7" s="70"/>
      <c r="U7" s="75"/>
      <c r="V7" s="83"/>
      <c r="Y7" s="5" t="s">
        <v>3</v>
      </c>
    </row>
    <row r="8" spans="1:25" ht="15" customHeight="1" x14ac:dyDescent="0.35">
      <c r="A8" s="1"/>
      <c r="B8" s="20" t="s">
        <v>40</v>
      </c>
      <c r="C8" s="81"/>
      <c r="D8" s="70"/>
      <c r="E8" s="86"/>
      <c r="F8" s="70"/>
      <c r="G8" s="88"/>
      <c r="H8" s="90"/>
      <c r="I8" s="92"/>
      <c r="J8" s="86"/>
      <c r="K8" s="70"/>
      <c r="L8" s="75"/>
      <c r="M8" s="81"/>
      <c r="N8" s="70"/>
      <c r="O8" s="79"/>
      <c r="P8" s="81"/>
      <c r="Q8" s="70"/>
      <c r="R8" s="79"/>
      <c r="S8" s="81"/>
      <c r="T8" s="70"/>
      <c r="U8" s="75"/>
      <c r="V8" s="83"/>
      <c r="Y8" s="5" t="s">
        <v>7</v>
      </c>
    </row>
    <row r="9" spans="1:25" ht="15" thickBot="1" x14ac:dyDescent="0.4">
      <c r="A9" s="1"/>
      <c r="B9" s="47" t="s">
        <v>56</v>
      </c>
      <c r="C9" s="34">
        <v>1.75</v>
      </c>
      <c r="D9" s="35"/>
      <c r="E9" s="35">
        <v>5.93</v>
      </c>
      <c r="F9" s="35" t="s">
        <v>18</v>
      </c>
      <c r="G9" s="35">
        <v>0</v>
      </c>
      <c r="H9" s="35">
        <f t="shared" ref="H9" si="0">C9+E9+G9</f>
        <v>7.68</v>
      </c>
      <c r="I9" s="35">
        <v>20</v>
      </c>
      <c r="J9" s="35">
        <v>2.77</v>
      </c>
      <c r="K9" s="35" t="s">
        <v>18</v>
      </c>
      <c r="L9" s="36">
        <v>450000</v>
      </c>
      <c r="M9" s="34">
        <v>79.7</v>
      </c>
      <c r="N9" s="35"/>
      <c r="O9" s="36">
        <v>10000</v>
      </c>
      <c r="P9" s="34">
        <v>25</v>
      </c>
      <c r="Q9" s="35"/>
      <c r="R9" s="36">
        <v>40</v>
      </c>
      <c r="S9" s="34">
        <v>3.99</v>
      </c>
      <c r="T9" s="35"/>
      <c r="U9" s="36">
        <v>150000</v>
      </c>
      <c r="V9" s="28">
        <f>(H9/I9)+(J9/L9)+(M9/O9)+(P9/R9)+(S9/U9)</f>
        <v>1.0170027555555556</v>
      </c>
      <c r="Y9" s="5" t="s">
        <v>11</v>
      </c>
    </row>
    <row r="10" spans="1:25" ht="15" thickTop="1" x14ac:dyDescent="0.35">
      <c r="A10" s="12"/>
      <c r="B10" s="12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V10" s="12"/>
    </row>
    <row r="11" spans="1:25" x14ac:dyDescent="0.35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2"/>
      <c r="V11" s="12"/>
    </row>
    <row r="12" spans="1:25" ht="18.5" x14ac:dyDescent="0.45">
      <c r="A12" s="1"/>
      <c r="B12" s="2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2"/>
      <c r="V12" s="12"/>
    </row>
    <row r="13" spans="1:25" x14ac:dyDescent="0.3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2"/>
      <c r="V13" s="12"/>
    </row>
    <row r="14" spans="1:25" ht="15" customHeight="1" x14ac:dyDescent="0.35">
      <c r="A14" s="1"/>
      <c r="B14" s="1"/>
      <c r="C14" s="59" t="s">
        <v>23</v>
      </c>
      <c r="D14" s="70" t="s">
        <v>6</v>
      </c>
      <c r="E14" s="59" t="s">
        <v>24</v>
      </c>
      <c r="F14" s="70" t="s">
        <v>6</v>
      </c>
      <c r="G14" s="59" t="s">
        <v>25</v>
      </c>
      <c r="H14" s="70" t="s">
        <v>6</v>
      </c>
      <c r="I14" s="59" t="s">
        <v>26</v>
      </c>
      <c r="J14" s="70" t="s">
        <v>6</v>
      </c>
      <c r="K14" s="61" t="s">
        <v>27</v>
      </c>
      <c r="L14" s="70" t="s">
        <v>6</v>
      </c>
      <c r="M14" s="3"/>
      <c r="N14" s="3"/>
      <c r="O14" s="13"/>
      <c r="P14" s="13"/>
      <c r="Q14" s="13"/>
      <c r="R14" s="13"/>
      <c r="S14" s="13"/>
      <c r="T14" s="13"/>
      <c r="U14" s="12"/>
      <c r="V14" s="12"/>
    </row>
    <row r="15" spans="1:25" x14ac:dyDescent="0.35">
      <c r="A15" s="1"/>
      <c r="B15" s="6" t="s">
        <v>40</v>
      </c>
      <c r="C15" s="60"/>
      <c r="D15" s="70"/>
      <c r="E15" s="60"/>
      <c r="F15" s="70"/>
      <c r="G15" s="60"/>
      <c r="H15" s="70"/>
      <c r="I15" s="60"/>
      <c r="J15" s="70"/>
      <c r="K15" s="62"/>
      <c r="L15" s="70"/>
      <c r="M15" s="3"/>
      <c r="N15" s="3"/>
      <c r="O15" s="13"/>
      <c r="P15" s="13"/>
      <c r="Q15" s="13"/>
      <c r="R15" s="13"/>
      <c r="S15" s="13"/>
      <c r="T15" s="13"/>
      <c r="U15" s="12"/>
      <c r="V15" s="12"/>
    </row>
    <row r="16" spans="1:25" x14ac:dyDescent="0.35">
      <c r="A16" s="1"/>
      <c r="B16" s="48" t="s">
        <v>56</v>
      </c>
      <c r="C16" s="3">
        <v>3.34</v>
      </c>
      <c r="D16" s="3"/>
      <c r="E16" s="3">
        <v>0.90600000000000003</v>
      </c>
      <c r="F16" s="3"/>
      <c r="G16" s="3">
        <v>3.09</v>
      </c>
      <c r="H16" s="3"/>
      <c r="I16" s="3">
        <v>0.50800000000000001</v>
      </c>
      <c r="J16" s="3" t="s">
        <v>61</v>
      </c>
      <c r="K16" s="3">
        <v>0.39200000000000002</v>
      </c>
      <c r="L16" s="3" t="s">
        <v>61</v>
      </c>
      <c r="M16" s="3"/>
      <c r="N16" s="3"/>
      <c r="O16" s="13"/>
      <c r="P16" s="13"/>
      <c r="Q16" s="13"/>
      <c r="R16" s="13"/>
      <c r="S16" s="13"/>
      <c r="T16" s="13"/>
      <c r="U16" s="12"/>
      <c r="V16" s="12"/>
    </row>
    <row r="17" spans="1:22" x14ac:dyDescent="0.35">
      <c r="A17" s="12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2"/>
    </row>
    <row r="18" spans="1:22" x14ac:dyDescent="0.35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2"/>
      <c r="V18" s="12"/>
    </row>
    <row r="19" spans="1:22" x14ac:dyDescent="0.35">
      <c r="A19" s="12"/>
      <c r="B19" s="14" t="s">
        <v>28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2"/>
      <c r="V19" s="12"/>
    </row>
    <row r="20" spans="1:22" x14ac:dyDescent="0.35">
      <c r="A20" s="12"/>
      <c r="B20" s="14" t="s">
        <v>61</v>
      </c>
      <c r="C20" s="15" t="s">
        <v>29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2"/>
      <c r="V20" s="12"/>
    </row>
    <row r="21" spans="1:22" x14ac:dyDescent="0.35">
      <c r="A21" s="12"/>
      <c r="B21" s="16"/>
      <c r="C21" s="15" t="s">
        <v>30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2"/>
      <c r="V21" s="12"/>
    </row>
    <row r="22" spans="1:22" x14ac:dyDescent="0.35">
      <c r="A22" s="12"/>
      <c r="B22" s="43" t="s">
        <v>38</v>
      </c>
      <c r="C22" s="15" t="s">
        <v>39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2"/>
      <c r="V22" s="12"/>
    </row>
  </sheetData>
  <mergeCells count="31">
    <mergeCell ref="G6:G8"/>
    <mergeCell ref="E2:F2"/>
    <mergeCell ref="C6:C8"/>
    <mergeCell ref="D6:D8"/>
    <mergeCell ref="E6:E8"/>
    <mergeCell ref="F6:F8"/>
    <mergeCell ref="N6:N8"/>
    <mergeCell ref="O6:O8"/>
    <mergeCell ref="P6:P8"/>
    <mergeCell ref="H6:H8"/>
    <mergeCell ref="I6:I8"/>
    <mergeCell ref="J6:J8"/>
    <mergeCell ref="K6:K8"/>
    <mergeCell ref="L6:L8"/>
    <mergeCell ref="M6:M8"/>
    <mergeCell ref="J14:J15"/>
    <mergeCell ref="K14:K15"/>
    <mergeCell ref="L14:L15"/>
    <mergeCell ref="V6:V8"/>
    <mergeCell ref="C14:C15"/>
    <mergeCell ref="D14:D15"/>
    <mergeCell ref="E14:E15"/>
    <mergeCell ref="F14:F15"/>
    <mergeCell ref="G14:G15"/>
    <mergeCell ref="H14:H15"/>
    <mergeCell ref="I14:I15"/>
    <mergeCell ref="Q6:Q8"/>
    <mergeCell ref="R6:R8"/>
    <mergeCell ref="S6:S8"/>
    <mergeCell ref="T6:T8"/>
    <mergeCell ref="U6: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73F2-6B8F-4A66-A40F-BF4724E037CF}">
  <dimension ref="A6:B16"/>
  <sheetViews>
    <sheetView workbookViewId="0">
      <selection activeCell="D1" sqref="D1"/>
    </sheetView>
  </sheetViews>
  <sheetFormatPr defaultRowHeight="14.5" x14ac:dyDescent="0.35"/>
  <sheetData>
    <row r="6" spans="1:2" x14ac:dyDescent="0.35">
      <c r="A6" t="s">
        <v>33</v>
      </c>
    </row>
    <row r="7" spans="1:2" x14ac:dyDescent="0.35">
      <c r="B7" t="s">
        <v>62</v>
      </c>
    </row>
    <row r="8" spans="1:2" x14ac:dyDescent="0.35">
      <c r="B8" t="s">
        <v>63</v>
      </c>
    </row>
    <row r="10" spans="1:2" x14ac:dyDescent="0.35">
      <c r="A10" t="s">
        <v>34</v>
      </c>
    </row>
    <row r="11" spans="1:2" x14ac:dyDescent="0.35">
      <c r="B11" t="s">
        <v>65</v>
      </c>
    </row>
    <row r="12" spans="1:2" x14ac:dyDescent="0.35">
      <c r="B12" t="s">
        <v>66</v>
      </c>
    </row>
    <row r="13" spans="1:2" x14ac:dyDescent="0.35">
      <c r="B13" t="s">
        <v>67</v>
      </c>
    </row>
    <row r="15" spans="1:2" x14ac:dyDescent="0.35">
      <c r="A15" t="s">
        <v>35</v>
      </c>
    </row>
    <row r="16" spans="1:2" x14ac:dyDescent="0.35">
      <c r="B16" s="18" t="s">
        <v>36</v>
      </c>
    </row>
  </sheetData>
  <hyperlinks>
    <hyperlink ref="B16" r:id="rId1" xr:uid="{B51743BE-991A-4D86-9711-ABC569573D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7-6-21 Results</vt:lpstr>
      <vt:lpstr>4-26-21 Results</vt:lpstr>
      <vt:lpstr>6-24-20 Results</vt:lpstr>
      <vt:lpstr>INFO</vt:lpstr>
    </vt:vector>
  </TitlesOfParts>
  <Company>City of Eau Claire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Fadness</dc:creator>
  <cp:lastModifiedBy>Tess Morgan</cp:lastModifiedBy>
  <dcterms:created xsi:type="dcterms:W3CDTF">2021-07-09T21:53:40Z</dcterms:created>
  <dcterms:modified xsi:type="dcterms:W3CDTF">2021-07-12T22:43:17Z</dcterms:modified>
</cp:coreProperties>
</file>